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1185" windowWidth="29040" windowHeight="15720" tabRatio="837"/>
  </bookViews>
  <sheets>
    <sheet name="data" sheetId="2" r:id="rId1"/>
  </sheets>
  <definedNames>
    <definedName name="_xlnm.Print_Area" localSheetId="0">data!$B$199:$N$388</definedName>
    <definedName name="_xlnm.Print_Titles" localSheetId="0">data!$1:$6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69" i="2" l="1"/>
  <c r="I469" i="2" s="1"/>
  <c r="J469" i="2" s="1"/>
  <c r="K469" i="2"/>
  <c r="D469" i="2"/>
  <c r="E469" i="2"/>
  <c r="F469" i="2"/>
  <c r="A469" i="2"/>
  <c r="M469" i="2" l="1"/>
  <c r="N469" i="2" s="1"/>
  <c r="L469" i="2"/>
  <c r="H468" i="2"/>
  <c r="D468" i="2"/>
  <c r="E468" i="2"/>
  <c r="F468" i="2"/>
  <c r="A468" i="2"/>
  <c r="I468" i="2" l="1"/>
  <c r="J468" i="2" s="1"/>
  <c r="H467" i="2"/>
  <c r="I467" i="2" s="1"/>
  <c r="J467" i="2" s="1"/>
  <c r="K467" i="2"/>
  <c r="D467" i="2"/>
  <c r="E467" i="2"/>
  <c r="F467" i="2"/>
  <c r="A467" i="2"/>
  <c r="K468" i="2" l="1"/>
  <c r="L468" i="2"/>
  <c r="M468" i="2"/>
  <c r="N468" i="2" s="1"/>
  <c r="L467" i="2"/>
  <c r="M467" i="2"/>
  <c r="N467" i="2"/>
  <c r="H466" i="2"/>
  <c r="I466" i="2"/>
  <c r="J466" i="2" s="1"/>
  <c r="K466" i="2"/>
  <c r="D466" i="2"/>
  <c r="E466" i="2"/>
  <c r="F466" i="2"/>
  <c r="A466" i="2"/>
  <c r="M466" i="2" l="1"/>
  <c r="N466" i="2" s="1"/>
  <c r="L466" i="2"/>
  <c r="H465" i="2"/>
  <c r="I465" i="2" s="1"/>
  <c r="J465" i="2" s="1"/>
  <c r="D465" i="2"/>
  <c r="E465" i="2"/>
  <c r="F465" i="2"/>
  <c r="A465" i="2"/>
  <c r="M465" i="2" l="1"/>
  <c r="N465" i="2" s="1"/>
  <c r="K465" i="2"/>
  <c r="L465" i="2"/>
  <c r="H464" i="2"/>
  <c r="I464" i="2" s="1"/>
  <c r="J464" i="2" s="1"/>
  <c r="K464" i="2"/>
  <c r="D464" i="2"/>
  <c r="E464" i="2"/>
  <c r="F464" i="2"/>
  <c r="A464" i="2"/>
  <c r="L464" i="2" l="1"/>
  <c r="M464" i="2"/>
  <c r="N464" i="2" s="1"/>
  <c r="H463" i="2"/>
  <c r="I463" i="2" s="1"/>
  <c r="J463" i="2" s="1"/>
  <c r="K463" i="2"/>
  <c r="D463" i="2"/>
  <c r="E463" i="2"/>
  <c r="F463" i="2"/>
  <c r="A463" i="2"/>
  <c r="M463" i="2" l="1"/>
  <c r="N463" i="2" s="1"/>
  <c r="L463" i="2"/>
  <c r="H462" i="2"/>
  <c r="I462" i="2" s="1"/>
  <c r="J462" i="2" s="1"/>
  <c r="D462" i="2"/>
  <c r="E462" i="2"/>
  <c r="F462" i="2"/>
  <c r="A462" i="2"/>
  <c r="K462" i="2" l="1"/>
  <c r="L462" i="2"/>
  <c r="M462" i="2"/>
  <c r="N462" i="2" s="1"/>
  <c r="H461" i="2"/>
  <c r="I461" i="2"/>
  <c r="J461" i="2" s="1"/>
  <c r="K461" i="2"/>
  <c r="D461" i="2"/>
  <c r="E461" i="2"/>
  <c r="F461" i="2"/>
  <c r="A461" i="2"/>
  <c r="M461" i="2" l="1"/>
  <c r="N461" i="2" s="1"/>
  <c r="L461" i="2"/>
  <c r="H460" i="2"/>
  <c r="I460" i="2" s="1"/>
  <c r="J460" i="2" s="1"/>
  <c r="K460" i="2"/>
  <c r="D460" i="2"/>
  <c r="E460" i="2"/>
  <c r="F460" i="2"/>
  <c r="A460" i="2"/>
  <c r="M460" i="2" l="1"/>
  <c r="L460" i="2"/>
  <c r="N460" i="2"/>
  <c r="H459" i="2"/>
  <c r="I459" i="2" s="1"/>
  <c r="J459" i="2" s="1"/>
  <c r="D459" i="2"/>
  <c r="E459" i="2"/>
  <c r="F459" i="2"/>
  <c r="A459" i="2"/>
  <c r="K459" i="2" l="1"/>
  <c r="L459" i="2"/>
  <c r="M459" i="2"/>
  <c r="N459" i="2"/>
  <c r="H458" i="2"/>
  <c r="I458" i="2"/>
  <c r="J458" i="2"/>
  <c r="K458" i="2"/>
  <c r="L458" i="2"/>
  <c r="M458" i="2"/>
  <c r="N458" i="2" s="1"/>
  <c r="D458" i="2"/>
  <c r="E458" i="2"/>
  <c r="F458" i="2"/>
  <c r="A458" i="2"/>
  <c r="H457" i="2" l="1"/>
  <c r="I457" i="2" s="1"/>
  <c r="J457" i="2" s="1"/>
  <c r="K457" i="2"/>
  <c r="D457" i="2"/>
  <c r="E457" i="2"/>
  <c r="F457" i="2"/>
  <c r="A457" i="2"/>
  <c r="L457" i="2" l="1"/>
  <c r="M457" i="2"/>
  <c r="N457" i="2" s="1"/>
  <c r="H456" i="2"/>
  <c r="I456" i="2" s="1"/>
  <c r="J456" i="2" s="1"/>
  <c r="D456" i="2"/>
  <c r="E456" i="2"/>
  <c r="F456" i="2"/>
  <c r="A456" i="2"/>
  <c r="M456" i="2" l="1"/>
  <c r="K456" i="2"/>
  <c r="L456" i="2"/>
  <c r="N456" i="2"/>
  <c r="H455" i="2"/>
  <c r="I455" i="2" s="1"/>
  <c r="J455" i="2" s="1"/>
  <c r="K455" i="2"/>
  <c r="D455" i="2"/>
  <c r="E455" i="2"/>
  <c r="F455" i="2"/>
  <c r="A455" i="2"/>
  <c r="L455" i="2" l="1"/>
  <c r="M455" i="2"/>
  <c r="N455" i="2" s="1"/>
  <c r="H454" i="2"/>
  <c r="K454" i="2"/>
  <c r="D454" i="2"/>
  <c r="E454" i="2"/>
  <c r="F454" i="2"/>
  <c r="A454" i="2"/>
  <c r="I454" i="2" l="1"/>
  <c r="J454" i="2" s="1"/>
  <c r="H453" i="2"/>
  <c r="D453" i="2"/>
  <c r="E453" i="2"/>
  <c r="F453" i="2"/>
  <c r="A453" i="2"/>
  <c r="L454" i="2" l="1"/>
  <c r="M454" i="2"/>
  <c r="N454" i="2" s="1"/>
  <c r="I453" i="2"/>
  <c r="J453" i="2" s="1"/>
  <c r="H452" i="2"/>
  <c r="K452" i="2"/>
  <c r="D452" i="2"/>
  <c r="E452" i="2"/>
  <c r="F452" i="2"/>
  <c r="A452" i="2"/>
  <c r="K453" i="2" l="1"/>
  <c r="L453" i="2"/>
  <c r="M453" i="2"/>
  <c r="N453" i="2" s="1"/>
  <c r="I452" i="2"/>
  <c r="J452" i="2" s="1"/>
  <c r="H451" i="2"/>
  <c r="I451" i="2"/>
  <c r="J451" i="2" s="1"/>
  <c r="K451" i="2"/>
  <c r="D451" i="2"/>
  <c r="E451" i="2"/>
  <c r="F451" i="2"/>
  <c r="A451" i="2"/>
  <c r="L452" i="2" l="1"/>
  <c r="M452" i="2"/>
  <c r="N452" i="2" s="1"/>
  <c r="L451" i="2"/>
  <c r="M451" i="2"/>
  <c r="N451" i="2" s="1"/>
  <c r="H450" i="2"/>
  <c r="I450" i="2" s="1"/>
  <c r="J450" i="2" s="1"/>
  <c r="D450" i="2"/>
  <c r="E450" i="2"/>
  <c r="F450" i="2"/>
  <c r="A450" i="2"/>
  <c r="K450" i="2" l="1"/>
  <c r="L450" i="2"/>
  <c r="M450" i="2"/>
  <c r="N450" i="2" s="1"/>
  <c r="H449" i="2"/>
  <c r="I449" i="2" s="1"/>
  <c r="J449" i="2" s="1"/>
  <c r="K449" i="2"/>
  <c r="D449" i="2"/>
  <c r="E449" i="2"/>
  <c r="F449" i="2"/>
  <c r="A449" i="2"/>
  <c r="L449" i="2" l="1"/>
  <c r="M449" i="2"/>
  <c r="N449" i="2" s="1"/>
  <c r="H448" i="2"/>
  <c r="I448" i="2" s="1"/>
  <c r="J448" i="2" s="1"/>
  <c r="K448" i="2"/>
  <c r="D448" i="2"/>
  <c r="E448" i="2"/>
  <c r="F448" i="2"/>
  <c r="A448" i="2"/>
  <c r="L448" i="2" l="1"/>
  <c r="M448" i="2"/>
  <c r="N448" i="2" s="1"/>
  <c r="H447" i="2"/>
  <c r="I447" i="2"/>
  <c r="J447" i="2" s="1"/>
  <c r="D447" i="2"/>
  <c r="E447" i="2"/>
  <c r="F447" i="2"/>
  <c r="A447" i="2"/>
  <c r="K447" i="2" l="1"/>
  <c r="M447" i="2"/>
  <c r="N447" i="2" s="1"/>
  <c r="L447" i="2"/>
  <c r="H446" i="2"/>
  <c r="I446" i="2" s="1"/>
  <c r="J446" i="2" s="1"/>
  <c r="K446" i="2"/>
  <c r="D446" i="2"/>
  <c r="E446" i="2"/>
  <c r="F446" i="2"/>
  <c r="A446" i="2"/>
  <c r="M446" i="2" l="1"/>
  <c r="N446" i="2" s="1"/>
  <c r="L446" i="2"/>
  <c r="H445" i="2"/>
  <c r="I445" i="2" s="1"/>
  <c r="J445" i="2" s="1"/>
  <c r="K445" i="2"/>
  <c r="D445" i="2"/>
  <c r="E445" i="2"/>
  <c r="F445" i="2"/>
  <c r="A445" i="2"/>
  <c r="L445" i="2" l="1"/>
  <c r="M445" i="2"/>
  <c r="N445" i="2" s="1"/>
  <c r="H444" i="2"/>
  <c r="I444" i="2" s="1"/>
  <c r="J444" i="2" s="1"/>
  <c r="D444" i="2"/>
  <c r="E444" i="2"/>
  <c r="F444" i="2"/>
  <c r="A444" i="2"/>
  <c r="K444" i="2" l="1"/>
  <c r="M444" i="2"/>
  <c r="N444" i="2" s="1"/>
  <c r="L444" i="2"/>
  <c r="H443" i="2"/>
  <c r="K443" i="2"/>
  <c r="D443" i="2"/>
  <c r="E443" i="2"/>
  <c r="F443" i="2"/>
  <c r="A443" i="2"/>
  <c r="I443" i="2" l="1"/>
  <c r="J443" i="2" s="1"/>
  <c r="H442" i="2"/>
  <c r="I442" i="2" s="1"/>
  <c r="J442" i="2" s="1"/>
  <c r="K442" i="2"/>
  <c r="D442" i="2"/>
  <c r="E442" i="2"/>
  <c r="F442" i="2"/>
  <c r="A442" i="2"/>
  <c r="L443" i="2" l="1"/>
  <c r="M443" i="2"/>
  <c r="N443" i="2" s="1"/>
  <c r="M442" i="2"/>
  <c r="N442" i="2" s="1"/>
  <c r="L442" i="2"/>
  <c r="H441" i="2"/>
  <c r="I441" i="2" s="1"/>
  <c r="J441" i="2" s="1"/>
  <c r="D441" i="2"/>
  <c r="E441" i="2"/>
  <c r="F441" i="2"/>
  <c r="A441" i="2"/>
  <c r="K441" i="2" l="1"/>
  <c r="L441" i="2"/>
  <c r="M441" i="2"/>
  <c r="N441" i="2" s="1"/>
  <c r="H440" i="2"/>
  <c r="K440" i="2"/>
  <c r="D440" i="2"/>
  <c r="E440" i="2"/>
  <c r="F440" i="2"/>
  <c r="A440" i="2"/>
  <c r="I440" i="2" l="1"/>
  <c r="J440" i="2" s="1"/>
  <c r="H439" i="2"/>
  <c r="K439" i="2"/>
  <c r="D439" i="2"/>
  <c r="E439" i="2"/>
  <c r="F439" i="2"/>
  <c r="A439" i="2"/>
  <c r="L440" i="2" l="1"/>
  <c r="M440" i="2"/>
  <c r="N440" i="2" s="1"/>
  <c r="I439" i="2"/>
  <c r="J439" i="2" s="1"/>
  <c r="H438" i="2"/>
  <c r="D438" i="2"/>
  <c r="E438" i="2"/>
  <c r="F438" i="2"/>
  <c r="A438" i="2"/>
  <c r="L439" i="2" l="1"/>
  <c r="M439" i="2"/>
  <c r="N439" i="2" s="1"/>
  <c r="I438" i="2"/>
  <c r="J438" i="2" s="1"/>
  <c r="H437" i="2"/>
  <c r="I437" i="2" s="1"/>
  <c r="J437" i="2" s="1"/>
  <c r="K437" i="2"/>
  <c r="D437" i="2"/>
  <c r="E437" i="2"/>
  <c r="F437" i="2"/>
  <c r="A437" i="2"/>
  <c r="M438" i="2" l="1"/>
  <c r="N438" i="2" s="1"/>
  <c r="K438" i="2"/>
  <c r="L438" i="2"/>
  <c r="M437" i="2"/>
  <c r="N437" i="2" s="1"/>
  <c r="L437" i="2"/>
  <c r="H436" i="2"/>
  <c r="I436" i="2"/>
  <c r="J436" i="2" s="1"/>
  <c r="K436" i="2"/>
  <c r="D436" i="2"/>
  <c r="E436" i="2"/>
  <c r="F436" i="2"/>
  <c r="A436" i="2"/>
  <c r="M436" i="2" l="1"/>
  <c r="N436" i="2" s="1"/>
  <c r="L436" i="2"/>
  <c r="H435" i="2"/>
  <c r="I435" i="2"/>
  <c r="J435" i="2"/>
  <c r="K435" i="2" s="1"/>
  <c r="L435" i="2"/>
  <c r="D435" i="2"/>
  <c r="E435" i="2"/>
  <c r="F435" i="2"/>
  <c r="A435" i="2"/>
  <c r="M435" i="2" l="1"/>
  <c r="N435" i="2" s="1"/>
  <c r="H434" i="2"/>
  <c r="I434" i="2" s="1"/>
  <c r="J434" i="2" s="1"/>
  <c r="K434" i="2"/>
  <c r="D434" i="2"/>
  <c r="E434" i="2"/>
  <c r="F434" i="2"/>
  <c r="A434" i="2"/>
  <c r="M434" i="2" l="1"/>
  <c r="N434" i="2" s="1"/>
  <c r="L434" i="2"/>
  <c r="H433" i="2"/>
  <c r="I433" i="2" s="1"/>
  <c r="J433" i="2" s="1"/>
  <c r="K433" i="2"/>
  <c r="D433" i="2"/>
  <c r="E433" i="2"/>
  <c r="F433" i="2"/>
  <c r="A433" i="2"/>
  <c r="L433" i="2" l="1"/>
  <c r="M433" i="2"/>
  <c r="N433" i="2" s="1"/>
  <c r="H432" i="2"/>
  <c r="I432" i="2" s="1"/>
  <c r="J432" i="2" s="1"/>
  <c r="D432" i="2"/>
  <c r="E432" i="2"/>
  <c r="F432" i="2"/>
  <c r="A432" i="2"/>
  <c r="M432" i="2" l="1"/>
  <c r="N432" i="2" s="1"/>
  <c r="K432" i="2"/>
  <c r="L432" i="2"/>
  <c r="H431" i="2"/>
  <c r="I431" i="2" s="1"/>
  <c r="J431" i="2" s="1"/>
  <c r="K431" i="2"/>
  <c r="D431" i="2"/>
  <c r="E431" i="2"/>
  <c r="F431" i="2"/>
  <c r="A431" i="2"/>
  <c r="L431" i="2" l="1"/>
  <c r="M431" i="2"/>
  <c r="N431" i="2" s="1"/>
  <c r="H430" i="2"/>
  <c r="I430" i="2" s="1"/>
  <c r="J430" i="2" s="1"/>
  <c r="K430" i="2"/>
  <c r="D430" i="2"/>
  <c r="E430" i="2"/>
  <c r="F430" i="2"/>
  <c r="A430" i="2"/>
  <c r="L430" i="2" l="1"/>
  <c r="M430" i="2"/>
  <c r="N430" i="2" s="1"/>
  <c r="H429" i="2"/>
  <c r="I429" i="2" s="1"/>
  <c r="J429" i="2" s="1"/>
  <c r="D429" i="2"/>
  <c r="E429" i="2"/>
  <c r="F429" i="2"/>
  <c r="A429" i="2"/>
  <c r="K429" i="2" l="1"/>
  <c r="L429" i="2"/>
  <c r="M429" i="2"/>
  <c r="N429" i="2" s="1"/>
  <c r="H428" i="2"/>
  <c r="K428" i="2"/>
  <c r="D428" i="2"/>
  <c r="E428" i="2"/>
  <c r="F428" i="2"/>
  <c r="A428" i="2"/>
  <c r="I428" i="2" l="1"/>
  <c r="J428" i="2" s="1"/>
  <c r="H427" i="2"/>
  <c r="K427" i="2"/>
  <c r="D427" i="2"/>
  <c r="E427" i="2"/>
  <c r="F427" i="2"/>
  <c r="A427" i="2"/>
  <c r="L428" i="2" l="1"/>
  <c r="M428" i="2"/>
  <c r="N428" i="2" s="1"/>
  <c r="I427" i="2"/>
  <c r="J427" i="2" s="1"/>
  <c r="H426" i="2"/>
  <c r="I426" i="2" s="1"/>
  <c r="J426" i="2" s="1"/>
  <c r="D426" i="2"/>
  <c r="E426" i="2"/>
  <c r="F426" i="2"/>
  <c r="A426" i="2"/>
  <c r="M427" i="2" l="1"/>
  <c r="N427" i="2" s="1"/>
  <c r="L427" i="2"/>
  <c r="K426" i="2"/>
  <c r="L426" i="2"/>
  <c r="M426" i="2"/>
  <c r="N426" i="2"/>
  <c r="H425" i="2"/>
  <c r="I425" i="2" s="1"/>
  <c r="J425" i="2" s="1"/>
  <c r="K425" i="2"/>
  <c r="D425" i="2"/>
  <c r="E425" i="2"/>
  <c r="F425" i="2"/>
  <c r="A425" i="2"/>
  <c r="L425" i="2" l="1"/>
  <c r="M425" i="2"/>
  <c r="N425" i="2"/>
  <c r="H424" i="2"/>
  <c r="I424" i="2"/>
  <c r="J424" i="2"/>
  <c r="K424" i="2"/>
  <c r="L424" i="2"/>
  <c r="M424" i="2"/>
  <c r="N424" i="2" s="1"/>
  <c r="D424" i="2"/>
  <c r="E424" i="2"/>
  <c r="F424" i="2"/>
  <c r="A424" i="2"/>
  <c r="H423" i="2" l="1"/>
  <c r="I423" i="2" s="1"/>
  <c r="J423" i="2" s="1"/>
  <c r="D423" i="2"/>
  <c r="E423" i="2"/>
  <c r="F423" i="2"/>
  <c r="A423" i="2"/>
  <c r="K423" i="2" l="1"/>
  <c r="M423" i="2"/>
  <c r="N423" i="2" s="1"/>
  <c r="L423" i="2"/>
  <c r="H422" i="2"/>
  <c r="I422" i="2" s="1"/>
  <c r="J422" i="2" s="1"/>
  <c r="K422" i="2"/>
  <c r="D422" i="2"/>
  <c r="E422" i="2"/>
  <c r="F422" i="2"/>
  <c r="A422" i="2"/>
  <c r="L422" i="2" l="1"/>
  <c r="M422" i="2"/>
  <c r="N422" i="2" s="1"/>
  <c r="H421" i="2"/>
  <c r="I421" i="2" s="1"/>
  <c r="J421" i="2" s="1"/>
  <c r="K421" i="2"/>
  <c r="D421" i="2"/>
  <c r="E421" i="2"/>
  <c r="F421" i="2"/>
  <c r="A421" i="2"/>
  <c r="M421" i="2" l="1"/>
  <c r="N421" i="2" s="1"/>
  <c r="L421" i="2"/>
  <c r="H420" i="2"/>
  <c r="I420" i="2" s="1"/>
  <c r="J420" i="2" s="1"/>
  <c r="D420" i="2"/>
  <c r="E420" i="2"/>
  <c r="F420" i="2"/>
  <c r="A420" i="2"/>
  <c r="K420" i="2" l="1"/>
  <c r="L420" i="2"/>
  <c r="M420" i="2"/>
  <c r="N420" i="2"/>
  <c r="H419" i="2"/>
  <c r="I419" i="2" s="1"/>
  <c r="J419" i="2" s="1"/>
  <c r="K419" i="2"/>
  <c r="D419" i="2"/>
  <c r="E419" i="2"/>
  <c r="F419" i="2"/>
  <c r="A419" i="2"/>
  <c r="L419" i="2" l="1"/>
  <c r="M419" i="2"/>
  <c r="N419" i="2" s="1"/>
  <c r="H418" i="2"/>
  <c r="I418" i="2"/>
  <c r="J418" i="2"/>
  <c r="K418" i="2"/>
  <c r="L418" i="2"/>
  <c r="M418" i="2"/>
  <c r="N418" i="2"/>
  <c r="D418" i="2"/>
  <c r="E418" i="2"/>
  <c r="F418" i="2"/>
  <c r="A418" i="2"/>
  <c r="H417" i="2" l="1"/>
  <c r="I417" i="2" s="1"/>
  <c r="J417" i="2" s="1"/>
  <c r="D417" i="2"/>
  <c r="E417" i="2"/>
  <c r="F417" i="2"/>
  <c r="A417" i="2"/>
  <c r="K417" i="2" l="1"/>
  <c r="L417" i="2"/>
  <c r="M417" i="2"/>
  <c r="N417" i="2"/>
  <c r="H416" i="2"/>
  <c r="I416" i="2"/>
  <c r="J416" i="2"/>
  <c r="K416" i="2"/>
  <c r="L416" i="2"/>
  <c r="M416" i="2"/>
  <c r="N416" i="2" s="1"/>
  <c r="D416" i="2"/>
  <c r="E416" i="2"/>
  <c r="F416" i="2"/>
  <c r="A416" i="2"/>
  <c r="H415" i="2" l="1"/>
  <c r="I415" i="2"/>
  <c r="J415" i="2" s="1"/>
  <c r="K415" i="2"/>
  <c r="D415" i="2"/>
  <c r="E415" i="2"/>
  <c r="F415" i="2"/>
  <c r="A415" i="2"/>
  <c r="L415" i="2" l="1"/>
  <c r="M415" i="2"/>
  <c r="N415" i="2" s="1"/>
  <c r="H414" i="2"/>
  <c r="I414" i="2"/>
  <c r="J414" i="2" s="1"/>
  <c r="D414" i="2"/>
  <c r="E414" i="2"/>
  <c r="F414" i="2"/>
  <c r="A414" i="2"/>
  <c r="M414" i="2" l="1"/>
  <c r="N414" i="2" s="1"/>
  <c r="K414" i="2"/>
  <c r="L414" i="2"/>
  <c r="H413" i="2"/>
  <c r="I413" i="2"/>
  <c r="J413" i="2" s="1"/>
  <c r="K413" i="2"/>
  <c r="D413" i="2"/>
  <c r="E413" i="2"/>
  <c r="F413" i="2"/>
  <c r="A413" i="2"/>
  <c r="L413" i="2" l="1"/>
  <c r="M413" i="2"/>
  <c r="N413" i="2" s="1"/>
  <c r="H412" i="2"/>
  <c r="I412" i="2" s="1"/>
  <c r="J412" i="2" s="1"/>
  <c r="K412" i="2"/>
  <c r="D412" i="2"/>
  <c r="E412" i="2"/>
  <c r="F412" i="2"/>
  <c r="A412" i="2"/>
  <c r="L412" i="2" l="1"/>
  <c r="M412" i="2"/>
  <c r="N412" i="2" s="1"/>
  <c r="H411" i="2"/>
  <c r="I411" i="2" s="1"/>
  <c r="J411" i="2" s="1"/>
  <c r="D411" i="2"/>
  <c r="E411" i="2"/>
  <c r="F411" i="2"/>
  <c r="A411" i="2"/>
  <c r="L411" i="2" l="1"/>
  <c r="K411" i="2"/>
  <c r="M411" i="2"/>
  <c r="N411" i="2" s="1"/>
  <c r="H410" i="2"/>
  <c r="I410" i="2" s="1"/>
  <c r="J410" i="2" s="1"/>
  <c r="K410" i="2"/>
  <c r="D410" i="2"/>
  <c r="E410" i="2"/>
  <c r="F410" i="2"/>
  <c r="A410" i="2"/>
  <c r="M410" i="2" l="1"/>
  <c r="N410" i="2" s="1"/>
  <c r="L410" i="2"/>
  <c r="H409" i="2"/>
  <c r="I409" i="2" s="1"/>
  <c r="J409" i="2" s="1"/>
  <c r="K409" i="2"/>
  <c r="D409" i="2"/>
  <c r="E409" i="2"/>
  <c r="F409" i="2"/>
  <c r="A409" i="2"/>
  <c r="M409" i="2" l="1"/>
  <c r="N409" i="2" s="1"/>
  <c r="L409" i="2"/>
  <c r="H408" i="2"/>
  <c r="I408" i="2" s="1"/>
  <c r="J408" i="2" s="1"/>
  <c r="D408" i="2"/>
  <c r="E408" i="2"/>
  <c r="F408" i="2"/>
  <c r="A408" i="2"/>
  <c r="L408" i="2" l="1"/>
  <c r="M408" i="2"/>
  <c r="N408" i="2" s="1"/>
  <c r="K408" i="2"/>
  <c r="H407" i="2"/>
  <c r="I407" i="2" s="1"/>
  <c r="J407" i="2" s="1"/>
  <c r="K407" i="2"/>
  <c r="D407" i="2"/>
  <c r="E407" i="2"/>
  <c r="F407" i="2"/>
  <c r="A407" i="2"/>
  <c r="M407" i="2" l="1"/>
  <c r="N407" i="2" s="1"/>
  <c r="L407" i="2"/>
  <c r="H406" i="2"/>
  <c r="I406" i="2" s="1"/>
  <c r="J406" i="2" s="1"/>
  <c r="K406" i="2"/>
  <c r="D406" i="2"/>
  <c r="E406" i="2"/>
  <c r="F406" i="2"/>
  <c r="A406" i="2"/>
  <c r="M406" i="2" l="1"/>
  <c r="N406" i="2" s="1"/>
  <c r="L406" i="2"/>
  <c r="H405" i="2"/>
  <c r="D405" i="2"/>
  <c r="E405" i="2"/>
  <c r="F405" i="2"/>
  <c r="A405" i="2"/>
  <c r="I405" i="2" l="1"/>
  <c r="J405" i="2" s="1"/>
  <c r="H404" i="2"/>
  <c r="I404" i="2" s="1"/>
  <c r="J404" i="2" s="1"/>
  <c r="K404" i="2"/>
  <c r="D404" i="2"/>
  <c r="E404" i="2"/>
  <c r="F404" i="2"/>
  <c r="A404" i="2"/>
  <c r="L405" i="2" l="1"/>
  <c r="K405" i="2"/>
  <c r="M405" i="2"/>
  <c r="N405" i="2" s="1"/>
  <c r="M404" i="2"/>
  <c r="N404" i="2" s="1"/>
  <c r="L404" i="2"/>
  <c r="H403" i="2"/>
  <c r="I403" i="2" s="1"/>
  <c r="J403" i="2" s="1"/>
  <c r="K403" i="2"/>
  <c r="D403" i="2"/>
  <c r="E403" i="2"/>
  <c r="F403" i="2"/>
  <c r="A403" i="2"/>
  <c r="M403" i="2" l="1"/>
  <c r="N403" i="2" s="1"/>
  <c r="L403" i="2"/>
  <c r="H402" i="2"/>
  <c r="I402" i="2" s="1"/>
  <c r="J402" i="2" s="1"/>
  <c r="D402" i="2"/>
  <c r="E402" i="2"/>
  <c r="F402" i="2"/>
  <c r="A402" i="2"/>
  <c r="L402" i="2" l="1"/>
  <c r="K402" i="2"/>
  <c r="M402" i="2"/>
  <c r="N402" i="2" s="1"/>
  <c r="H401" i="2"/>
  <c r="I401" i="2" s="1"/>
  <c r="J401" i="2" s="1"/>
  <c r="K401" i="2"/>
  <c r="D401" i="2"/>
  <c r="E401" i="2"/>
  <c r="F401" i="2"/>
  <c r="A401" i="2"/>
  <c r="L401" i="2" l="1"/>
  <c r="M401" i="2"/>
  <c r="N401" i="2" s="1"/>
  <c r="H400" i="2"/>
  <c r="I400" i="2" s="1"/>
  <c r="J400" i="2" s="1"/>
  <c r="K400" i="2"/>
  <c r="D400" i="2"/>
  <c r="E400" i="2"/>
  <c r="F400" i="2"/>
  <c r="A400" i="2"/>
  <c r="L400" i="2" l="1"/>
  <c r="M400" i="2"/>
  <c r="N400" i="2" s="1"/>
  <c r="H399" i="2"/>
  <c r="D399" i="2"/>
  <c r="E399" i="2"/>
  <c r="F399" i="2"/>
  <c r="A399" i="2"/>
  <c r="I399" i="2" l="1"/>
  <c r="J399" i="2" s="1"/>
  <c r="H398" i="2"/>
  <c r="I398" i="2" s="1"/>
  <c r="J398" i="2" s="1"/>
  <c r="K398" i="2"/>
  <c r="D398" i="2"/>
  <c r="E398" i="2"/>
  <c r="F398" i="2"/>
  <c r="A398" i="2"/>
  <c r="K399" i="2" l="1"/>
  <c r="L399" i="2"/>
  <c r="M399" i="2"/>
  <c r="N399" i="2" s="1"/>
  <c r="L398" i="2"/>
  <c r="M398" i="2"/>
  <c r="N398" i="2"/>
  <c r="H397" i="2"/>
  <c r="I397" i="2"/>
  <c r="J397" i="2" s="1"/>
  <c r="K397" i="2"/>
  <c r="D397" i="2"/>
  <c r="E397" i="2"/>
  <c r="F397" i="2"/>
  <c r="A397" i="2"/>
  <c r="L397" i="2" l="1"/>
  <c r="M397" i="2"/>
  <c r="N397" i="2" s="1"/>
  <c r="H396" i="2"/>
  <c r="I396" i="2" s="1"/>
  <c r="J396" i="2" s="1"/>
  <c r="D396" i="2"/>
  <c r="E396" i="2"/>
  <c r="F396" i="2"/>
  <c r="A396" i="2"/>
  <c r="K396" i="2" l="1"/>
  <c r="M396" i="2"/>
  <c r="L396" i="2"/>
  <c r="N396" i="2"/>
  <c r="H395" i="2"/>
  <c r="I395" i="2"/>
  <c r="J395" i="2" s="1"/>
  <c r="K395" i="2"/>
  <c r="D395" i="2"/>
  <c r="E395" i="2"/>
  <c r="F395" i="2"/>
  <c r="A395" i="2"/>
  <c r="L395" i="2" l="1"/>
  <c r="M395" i="2"/>
  <c r="N395" i="2" s="1"/>
  <c r="H394" i="2"/>
  <c r="N394" i="2" s="1"/>
  <c r="I394" i="2"/>
  <c r="J394" i="2"/>
  <c r="K394" i="2"/>
  <c r="L394" i="2"/>
  <c r="M394" i="2"/>
  <c r="D394" i="2"/>
  <c r="E394" i="2"/>
  <c r="F394" i="2"/>
  <c r="A394" i="2"/>
  <c r="H393" i="2" l="1"/>
  <c r="I393" i="2" s="1"/>
  <c r="J393" i="2" s="1"/>
  <c r="D393" i="2"/>
  <c r="E393" i="2"/>
  <c r="F393" i="2"/>
  <c r="A393" i="2"/>
  <c r="L393" i="2" l="1"/>
  <c r="K393" i="2"/>
  <c r="M393" i="2"/>
  <c r="N393" i="2" s="1"/>
  <c r="H392" i="2"/>
  <c r="I392" i="2"/>
  <c r="J392" i="2" s="1"/>
  <c r="K392" i="2"/>
  <c r="D392" i="2"/>
  <c r="E392" i="2"/>
  <c r="F392" i="2"/>
  <c r="A392" i="2"/>
  <c r="L392" i="2" l="1"/>
  <c r="M392" i="2"/>
  <c r="N392" i="2"/>
  <c r="H391" i="2"/>
  <c r="I391" i="2" s="1"/>
  <c r="J391" i="2" s="1"/>
  <c r="K391" i="2"/>
  <c r="D391" i="2"/>
  <c r="E391" i="2"/>
  <c r="F391" i="2"/>
  <c r="A391" i="2"/>
  <c r="L391" i="2" l="1"/>
  <c r="M391" i="2"/>
  <c r="N391" i="2" s="1"/>
  <c r="A389" i="2"/>
  <c r="K389" i="2" s="1"/>
  <c r="A390" i="2"/>
  <c r="D390" i="2" s="1"/>
  <c r="D388" i="2"/>
  <c r="D389" i="2"/>
  <c r="H390" i="2"/>
  <c r="I390" i="2" s="1"/>
  <c r="J390" i="2" s="1"/>
  <c r="F390" i="2"/>
  <c r="H389" i="2"/>
  <c r="I389" i="2" s="1"/>
  <c r="J389" i="2" s="1"/>
  <c r="F389" i="2"/>
  <c r="E389" i="2"/>
  <c r="E390" i="2" s="1"/>
  <c r="K390" i="2" l="1"/>
  <c r="M390" i="2"/>
  <c r="M389" i="2"/>
  <c r="N389" i="2" s="1"/>
  <c r="L389" i="2"/>
  <c r="L390" i="2" s="1"/>
  <c r="N390" i="2"/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H388" i="2" l="1"/>
  <c r="F388" i="2"/>
  <c r="K388" i="2"/>
  <c r="H387" i="2" l="1"/>
  <c r="I388" i="2" s="1"/>
  <c r="J388" i="2" s="1"/>
  <c r="F387" i="2"/>
  <c r="D387" i="2"/>
  <c r="H386" i="2" l="1"/>
  <c r="F386" i="2"/>
  <c r="D386" i="2"/>
  <c r="K386" i="2" l="1"/>
  <c r="I387" i="2"/>
  <c r="J387" i="2" s="1"/>
  <c r="H385" i="2" l="1"/>
  <c r="F385" i="2"/>
  <c r="K385" i="2"/>
  <c r="D385" i="2" l="1"/>
  <c r="I386" i="2"/>
  <c r="J386" i="2" s="1"/>
  <c r="H384" i="2" l="1"/>
  <c r="F384" i="2"/>
  <c r="D384" i="2"/>
  <c r="I385" i="2" l="1"/>
  <c r="J385" i="2" s="1"/>
  <c r="K387" i="2" l="1"/>
  <c r="H383" i="2"/>
  <c r="F383" i="2"/>
  <c r="K383" i="2"/>
  <c r="D383" i="2" l="1"/>
  <c r="I384" i="2"/>
  <c r="J384" i="2" s="1"/>
  <c r="H382" i="2" l="1"/>
  <c r="F382" i="2"/>
  <c r="K382" i="2"/>
  <c r="D382" i="2" l="1"/>
  <c r="I383" i="2"/>
  <c r="J383" i="2" s="1"/>
  <c r="H381" i="2" l="1"/>
  <c r="F381" i="2"/>
  <c r="D381" i="2"/>
  <c r="I382" i="2" l="1"/>
  <c r="J382" i="2" s="1"/>
  <c r="K384" i="2" l="1"/>
  <c r="H380" i="2"/>
  <c r="I381" i="2" s="1"/>
  <c r="J381" i="2" s="1"/>
  <c r="F380" i="2"/>
  <c r="K380" i="2"/>
  <c r="D380" i="2" l="1"/>
  <c r="E379" i="2"/>
  <c r="E380" i="2" s="1"/>
  <c r="E381" i="2" s="1"/>
  <c r="E382" i="2" s="1"/>
  <c r="E383" i="2" s="1"/>
  <c r="E384" i="2" s="1"/>
  <c r="E385" i="2" s="1"/>
  <c r="E386" i="2" s="1"/>
  <c r="E387" i="2" s="1"/>
  <c r="E388" i="2" s="1"/>
  <c r="H379" i="2"/>
  <c r="I380" i="2" s="1"/>
  <c r="J380" i="2" s="1"/>
  <c r="F379" i="2"/>
  <c r="H378" i="2"/>
  <c r="F378" i="2"/>
  <c r="D378" i="2"/>
  <c r="H377" i="2"/>
  <c r="F377" i="2"/>
  <c r="H376" i="2"/>
  <c r="F376" i="2"/>
  <c r="H375" i="2"/>
  <c r="F375" i="2"/>
  <c r="D375" i="2"/>
  <c r="F18" i="2"/>
  <c r="H374" i="2"/>
  <c r="F374" i="2"/>
  <c r="H373" i="2"/>
  <c r="F373" i="2"/>
  <c r="H372" i="2"/>
  <c r="F372" i="2"/>
  <c r="D372" i="2"/>
  <c r="H371" i="2"/>
  <c r="F371" i="2"/>
  <c r="D371" i="2"/>
  <c r="K371" i="2"/>
  <c r="H370" i="2"/>
  <c r="F370" i="2"/>
  <c r="K370" i="2"/>
  <c r="D370" i="2"/>
  <c r="H369" i="2"/>
  <c r="F369" i="2"/>
  <c r="D368" i="2"/>
  <c r="K368" i="2"/>
  <c r="H368" i="2"/>
  <c r="F368" i="2"/>
  <c r="E19" i="2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/>
  <c r="E128" i="2" s="1"/>
  <c r="E129" i="2"/>
  <c r="E130" i="2" s="1"/>
  <c r="E131" i="2" s="1"/>
  <c r="E132" i="2" s="1"/>
  <c r="E133" i="2" s="1"/>
  <c r="E134" i="2" s="1"/>
  <c r="E135" i="2" s="1"/>
  <c r="E136" i="2" s="1"/>
  <c r="E137" i="2" s="1"/>
  <c r="E138" i="2" s="1"/>
  <c r="E139" i="2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/>
  <c r="E176" i="2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/>
  <c r="E224" i="2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/>
  <c r="E248" i="2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71" i="2"/>
  <c r="E272" i="2" s="1"/>
  <c r="E273" i="2" s="1"/>
  <c r="E274" i="2" s="1"/>
  <c r="E275" i="2" s="1"/>
  <c r="E283" i="2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/>
  <c r="E320" i="2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D367" i="2"/>
  <c r="K367" i="2"/>
  <c r="H367" i="2"/>
  <c r="I368" i="2" s="1"/>
  <c r="J368" i="2" s="1"/>
  <c r="F367" i="2"/>
  <c r="F366" i="2"/>
  <c r="H366" i="2"/>
  <c r="H355" i="2"/>
  <c r="H365" i="2"/>
  <c r="I366" i="2" s="1"/>
  <c r="J366" i="2" s="1"/>
  <c r="H10" i="2"/>
  <c r="H11" i="2"/>
  <c r="I11" i="2" s="1"/>
  <c r="J11" i="2" s="1"/>
  <c r="H12" i="2"/>
  <c r="I12" i="2" s="1"/>
  <c r="J12" i="2" s="1"/>
  <c r="H13" i="2"/>
  <c r="H14" i="2"/>
  <c r="H15" i="2"/>
  <c r="H16" i="2"/>
  <c r="I16" i="2" s="1"/>
  <c r="J16" i="2" s="1"/>
  <c r="H17" i="2"/>
  <c r="H18" i="2"/>
  <c r="H19" i="2"/>
  <c r="I19" i="2" s="1"/>
  <c r="J19" i="2" s="1"/>
  <c r="L19" i="2" s="1"/>
  <c r="H20" i="2"/>
  <c r="I20" i="2" s="1"/>
  <c r="J20" i="2" s="1"/>
  <c r="L20" i="2" s="1"/>
  <c r="H21" i="2"/>
  <c r="H22" i="2"/>
  <c r="H23" i="2"/>
  <c r="H24" i="2"/>
  <c r="I24" i="2" s="1"/>
  <c r="J24" i="2" s="1"/>
  <c r="H25" i="2"/>
  <c r="H26" i="2"/>
  <c r="H27" i="2"/>
  <c r="I27" i="2" s="1"/>
  <c r="J27" i="2" s="1"/>
  <c r="H28" i="2"/>
  <c r="I28" i="2" s="1"/>
  <c r="J28" i="2" s="1"/>
  <c r="H29" i="2"/>
  <c r="H30" i="2"/>
  <c r="H31" i="2"/>
  <c r="H32" i="2"/>
  <c r="I32" i="2" s="1"/>
  <c r="J32" i="2" s="1"/>
  <c r="H33" i="2"/>
  <c r="H34" i="2"/>
  <c r="H35" i="2"/>
  <c r="I35" i="2" s="1"/>
  <c r="J35" i="2" s="1"/>
  <c r="H36" i="2"/>
  <c r="I36" i="2" s="1"/>
  <c r="J36" i="2" s="1"/>
  <c r="H37" i="2"/>
  <c r="H38" i="2"/>
  <c r="H39" i="2"/>
  <c r="H40" i="2"/>
  <c r="H41" i="2"/>
  <c r="H42" i="2"/>
  <c r="H43" i="2"/>
  <c r="I43" i="2" s="1"/>
  <c r="J43" i="2" s="1"/>
  <c r="L43" i="2" s="1"/>
  <c r="H44" i="2"/>
  <c r="I44" i="2" s="1"/>
  <c r="J44" i="2" s="1"/>
  <c r="H45" i="2"/>
  <c r="H46" i="2"/>
  <c r="H47" i="2"/>
  <c r="H48" i="2"/>
  <c r="I48" i="2" s="1"/>
  <c r="J48" i="2" s="1"/>
  <c r="H49" i="2"/>
  <c r="H50" i="2"/>
  <c r="H51" i="2"/>
  <c r="I51" i="2" s="1"/>
  <c r="J51" i="2" s="1"/>
  <c r="H52" i="2"/>
  <c r="I52" i="2" s="1"/>
  <c r="J52" i="2" s="1"/>
  <c r="H53" i="2"/>
  <c r="H54" i="2"/>
  <c r="H55" i="2"/>
  <c r="H56" i="2"/>
  <c r="I56" i="2" s="1"/>
  <c r="J56" i="2" s="1"/>
  <c r="H57" i="2"/>
  <c r="H58" i="2"/>
  <c r="H59" i="2"/>
  <c r="I59" i="2" s="1"/>
  <c r="J59" i="2" s="1"/>
  <c r="H60" i="2"/>
  <c r="I60" i="2" s="1"/>
  <c r="J60" i="2" s="1"/>
  <c r="H61" i="2"/>
  <c r="H62" i="2"/>
  <c r="H63" i="2"/>
  <c r="H64" i="2"/>
  <c r="I64" i="2" s="1"/>
  <c r="J64" i="2" s="1"/>
  <c r="H65" i="2"/>
  <c r="H66" i="2"/>
  <c r="H67" i="2"/>
  <c r="I67" i="2" s="1"/>
  <c r="J67" i="2" s="1"/>
  <c r="L67" i="2" s="1"/>
  <c r="H68" i="2"/>
  <c r="I68" i="2" s="1"/>
  <c r="J68" i="2" s="1"/>
  <c r="H69" i="2"/>
  <c r="H70" i="2"/>
  <c r="H71" i="2"/>
  <c r="I71" i="2" s="1"/>
  <c r="J71" i="2" s="1"/>
  <c r="H72" i="2"/>
  <c r="I72" i="2" s="1"/>
  <c r="J72" i="2" s="1"/>
  <c r="H73" i="2"/>
  <c r="H74" i="2"/>
  <c r="H75" i="2"/>
  <c r="I75" i="2" s="1"/>
  <c r="J75" i="2" s="1"/>
  <c r="H76" i="2"/>
  <c r="I76" i="2" s="1"/>
  <c r="J76" i="2" s="1"/>
  <c r="H77" i="2"/>
  <c r="H78" i="2"/>
  <c r="H79" i="2"/>
  <c r="H80" i="2"/>
  <c r="I80" i="2" s="1"/>
  <c r="J80" i="2" s="1"/>
  <c r="H81" i="2"/>
  <c r="H82" i="2"/>
  <c r="H83" i="2"/>
  <c r="I83" i="2" s="1"/>
  <c r="J83" i="2" s="1"/>
  <c r="H84" i="2"/>
  <c r="I84" i="2" s="1"/>
  <c r="J84" i="2" s="1"/>
  <c r="H85" i="2"/>
  <c r="H86" i="2"/>
  <c r="H87" i="2"/>
  <c r="H88" i="2"/>
  <c r="I88" i="2" s="1"/>
  <c r="J88" i="2" s="1"/>
  <c r="H89" i="2"/>
  <c r="H90" i="2"/>
  <c r="H91" i="2"/>
  <c r="I91" i="2" s="1"/>
  <c r="J91" i="2" s="1"/>
  <c r="L91" i="2" s="1"/>
  <c r="H92" i="2"/>
  <c r="I92" i="2" s="1"/>
  <c r="J92" i="2" s="1"/>
  <c r="H93" i="2"/>
  <c r="H94" i="2"/>
  <c r="H95" i="2"/>
  <c r="H96" i="2"/>
  <c r="I96" i="2" s="1"/>
  <c r="J96" i="2" s="1"/>
  <c r="H97" i="2"/>
  <c r="H98" i="2"/>
  <c r="H99" i="2"/>
  <c r="I99" i="2" s="1"/>
  <c r="J99" i="2" s="1"/>
  <c r="H100" i="2"/>
  <c r="I100" i="2" s="1"/>
  <c r="J100" i="2" s="1"/>
  <c r="H101" i="2"/>
  <c r="H102" i="2"/>
  <c r="H103" i="2"/>
  <c r="H104" i="2"/>
  <c r="H105" i="2"/>
  <c r="H106" i="2"/>
  <c r="H107" i="2"/>
  <c r="I107" i="2" s="1"/>
  <c r="J107" i="2" s="1"/>
  <c r="H108" i="2"/>
  <c r="I108" i="2" s="1"/>
  <c r="J108" i="2" s="1"/>
  <c r="H109" i="2"/>
  <c r="H110" i="2"/>
  <c r="H111" i="2"/>
  <c r="H112" i="2"/>
  <c r="H113" i="2"/>
  <c r="H114" i="2"/>
  <c r="H115" i="2"/>
  <c r="I115" i="2" s="1"/>
  <c r="J115" i="2" s="1"/>
  <c r="L115" i="2" s="1"/>
  <c r="H116" i="2"/>
  <c r="I116" i="2" s="1"/>
  <c r="J116" i="2" s="1"/>
  <c r="H117" i="2"/>
  <c r="H118" i="2"/>
  <c r="I119" i="2" s="1"/>
  <c r="J119" i="2" s="1"/>
  <c r="H119" i="2"/>
  <c r="H120" i="2"/>
  <c r="H121" i="2"/>
  <c r="H122" i="2"/>
  <c r="H123" i="2"/>
  <c r="I123" i="2" s="1"/>
  <c r="J123" i="2" s="1"/>
  <c r="H124" i="2"/>
  <c r="I124" i="2" s="1"/>
  <c r="J124" i="2" s="1"/>
  <c r="H125" i="2"/>
  <c r="H126" i="2"/>
  <c r="H127" i="2"/>
  <c r="H128" i="2"/>
  <c r="I128" i="2" s="1"/>
  <c r="J128" i="2" s="1"/>
  <c r="H129" i="2"/>
  <c r="H130" i="2"/>
  <c r="H131" i="2"/>
  <c r="I131" i="2" s="1"/>
  <c r="J131" i="2" s="1"/>
  <c r="H132" i="2"/>
  <c r="I132" i="2" s="1"/>
  <c r="J132" i="2" s="1"/>
  <c r="H133" i="2"/>
  <c r="H134" i="2"/>
  <c r="H135" i="2"/>
  <c r="H136" i="2"/>
  <c r="I136" i="2" s="1"/>
  <c r="J136" i="2" s="1"/>
  <c r="H137" i="2"/>
  <c r="H138" i="2"/>
  <c r="H139" i="2"/>
  <c r="I139" i="2" s="1"/>
  <c r="J139" i="2" s="1"/>
  <c r="H140" i="2"/>
  <c r="I140" i="2" s="1"/>
  <c r="J140" i="2" s="1"/>
  <c r="H141" i="2"/>
  <c r="H142" i="2"/>
  <c r="H143" i="2"/>
  <c r="H144" i="2"/>
  <c r="H145" i="2"/>
  <c r="H146" i="2"/>
  <c r="H147" i="2"/>
  <c r="I147" i="2" s="1"/>
  <c r="J147" i="2" s="1"/>
  <c r="H148" i="2"/>
  <c r="I148" i="2" s="1"/>
  <c r="J148" i="2" s="1"/>
  <c r="H149" i="2"/>
  <c r="H150" i="2"/>
  <c r="H151" i="2"/>
  <c r="I151" i="2" s="1"/>
  <c r="J151" i="2" s="1"/>
  <c r="H152" i="2"/>
  <c r="H153" i="2"/>
  <c r="H154" i="2"/>
  <c r="H155" i="2"/>
  <c r="I155" i="2" s="1"/>
  <c r="J155" i="2" s="1"/>
  <c r="H156" i="2"/>
  <c r="I156" i="2" s="1"/>
  <c r="J156" i="2" s="1"/>
  <c r="H157" i="2"/>
  <c r="H158" i="2"/>
  <c r="I158" i="2" s="1"/>
  <c r="J158" i="2" s="1"/>
  <c r="H159" i="2"/>
  <c r="I159" i="2" s="1"/>
  <c r="J159" i="2" s="1"/>
  <c r="H160" i="2"/>
  <c r="I160" i="2" s="1"/>
  <c r="J160" i="2" s="1"/>
  <c r="H161" i="2"/>
  <c r="H162" i="2"/>
  <c r="H163" i="2"/>
  <c r="I163" i="2" s="1"/>
  <c r="J163" i="2" s="1"/>
  <c r="L163" i="2" s="1"/>
  <c r="H164" i="2"/>
  <c r="I164" i="2" s="1"/>
  <c r="J164" i="2" s="1"/>
  <c r="H165" i="2"/>
  <c r="H166" i="2"/>
  <c r="H167" i="2"/>
  <c r="H168" i="2"/>
  <c r="H169" i="2"/>
  <c r="H170" i="2"/>
  <c r="H171" i="2"/>
  <c r="I171" i="2" s="1"/>
  <c r="J171" i="2" s="1"/>
  <c r="H172" i="2"/>
  <c r="I172" i="2" s="1"/>
  <c r="J172" i="2" s="1"/>
  <c r="H173" i="2"/>
  <c r="H174" i="2"/>
  <c r="H175" i="2"/>
  <c r="H176" i="2"/>
  <c r="I176" i="2" s="1"/>
  <c r="J176" i="2" s="1"/>
  <c r="H177" i="2"/>
  <c r="H178" i="2"/>
  <c r="H179" i="2"/>
  <c r="I179" i="2" s="1"/>
  <c r="J179" i="2" s="1"/>
  <c r="H180" i="2"/>
  <c r="I180" i="2" s="1"/>
  <c r="J180" i="2" s="1"/>
  <c r="H181" i="2"/>
  <c r="H182" i="2"/>
  <c r="H183" i="2"/>
  <c r="H184" i="2"/>
  <c r="I184" i="2" s="1"/>
  <c r="J184" i="2" s="1"/>
  <c r="H185" i="2"/>
  <c r="H186" i="2"/>
  <c r="H187" i="2"/>
  <c r="I187" i="2" s="1"/>
  <c r="J187" i="2" s="1"/>
  <c r="L187" i="2" s="1"/>
  <c r="H188" i="2"/>
  <c r="I188" i="2" s="1"/>
  <c r="J188" i="2" s="1"/>
  <c r="L188" i="2" s="1"/>
  <c r="H189" i="2"/>
  <c r="H190" i="2"/>
  <c r="H191" i="2"/>
  <c r="H192" i="2"/>
  <c r="I192" i="2" s="1"/>
  <c r="J192" i="2" s="1"/>
  <c r="H193" i="2"/>
  <c r="H194" i="2"/>
  <c r="H195" i="2"/>
  <c r="I195" i="2" s="1"/>
  <c r="J195" i="2" s="1"/>
  <c r="H196" i="2"/>
  <c r="I196" i="2" s="1"/>
  <c r="J196" i="2" s="1"/>
  <c r="H197" i="2"/>
  <c r="H198" i="2"/>
  <c r="I199" i="2" s="1"/>
  <c r="J199" i="2" s="1"/>
  <c r="H199" i="2"/>
  <c r="H200" i="2"/>
  <c r="H201" i="2"/>
  <c r="H202" i="2"/>
  <c r="H203" i="2"/>
  <c r="H204" i="2"/>
  <c r="I204" i="2" s="1"/>
  <c r="J204" i="2" s="1"/>
  <c r="H205" i="2"/>
  <c r="H206" i="2"/>
  <c r="H207" i="2"/>
  <c r="H208" i="2"/>
  <c r="I208" i="2" s="1"/>
  <c r="J208" i="2" s="1"/>
  <c r="H209" i="2"/>
  <c r="H210" i="2"/>
  <c r="H211" i="2"/>
  <c r="I211" i="2" s="1"/>
  <c r="J211" i="2" s="1"/>
  <c r="H212" i="2"/>
  <c r="I212" i="2" s="1"/>
  <c r="J212" i="2" s="1"/>
  <c r="H213" i="2"/>
  <c r="H214" i="2"/>
  <c r="I215" i="2" s="1"/>
  <c r="J215" i="2" s="1"/>
  <c r="H215" i="2"/>
  <c r="H216" i="2"/>
  <c r="I216" i="2" s="1"/>
  <c r="J216" i="2" s="1"/>
  <c r="H217" i="2"/>
  <c r="H218" i="2"/>
  <c r="H219" i="2"/>
  <c r="I219" i="2" s="1"/>
  <c r="J219" i="2" s="1"/>
  <c r="H220" i="2"/>
  <c r="I220" i="2" s="1"/>
  <c r="J220" i="2" s="1"/>
  <c r="H221" i="2"/>
  <c r="H222" i="2"/>
  <c r="H223" i="2"/>
  <c r="H224" i="2"/>
  <c r="H225" i="2"/>
  <c r="H226" i="2"/>
  <c r="H227" i="2"/>
  <c r="I227" i="2" s="1"/>
  <c r="J227" i="2" s="1"/>
  <c r="H228" i="2"/>
  <c r="I228" i="2" s="1"/>
  <c r="J228" i="2" s="1"/>
  <c r="H229" i="2"/>
  <c r="H230" i="2"/>
  <c r="H231" i="2"/>
  <c r="H232" i="2"/>
  <c r="H233" i="2"/>
  <c r="H234" i="2"/>
  <c r="H235" i="2"/>
  <c r="I235" i="2" s="1"/>
  <c r="J235" i="2" s="1"/>
  <c r="L235" i="2" s="1"/>
  <c r="H236" i="2"/>
  <c r="I236" i="2" s="1"/>
  <c r="J236" i="2" s="1"/>
  <c r="H237" i="2"/>
  <c r="H238" i="2"/>
  <c r="H239" i="2"/>
  <c r="H240" i="2"/>
  <c r="H241" i="2"/>
  <c r="H242" i="2"/>
  <c r="H243" i="2"/>
  <c r="I243" i="2" s="1"/>
  <c r="J243" i="2" s="1"/>
  <c r="H244" i="2"/>
  <c r="I244" i="2" s="1"/>
  <c r="J244" i="2" s="1"/>
  <c r="H245" i="2"/>
  <c r="H246" i="2"/>
  <c r="H247" i="2"/>
  <c r="H248" i="2"/>
  <c r="I248" i="2" s="1"/>
  <c r="J248" i="2" s="1"/>
  <c r="H249" i="2"/>
  <c r="H250" i="2"/>
  <c r="H251" i="2"/>
  <c r="I251" i="2" s="1"/>
  <c r="J251" i="2" s="1"/>
  <c r="H252" i="2"/>
  <c r="I252" i="2" s="1"/>
  <c r="J252" i="2" s="1"/>
  <c r="H253" i="2"/>
  <c r="H254" i="2"/>
  <c r="H255" i="2"/>
  <c r="H256" i="2"/>
  <c r="H257" i="2"/>
  <c r="H258" i="2"/>
  <c r="H259" i="2"/>
  <c r="I259" i="2" s="1"/>
  <c r="H260" i="2"/>
  <c r="I260" i="2" s="1"/>
  <c r="J260" i="2" s="1"/>
  <c r="H261" i="2"/>
  <c r="H262" i="2"/>
  <c r="I263" i="2" s="1"/>
  <c r="H263" i="2"/>
  <c r="H264" i="2"/>
  <c r="I264" i="2" s="1"/>
  <c r="H265" i="2"/>
  <c r="H266" i="2"/>
  <c r="H267" i="2"/>
  <c r="I267" i="2" s="1"/>
  <c r="J267" i="2" s="1"/>
  <c r="H268" i="2"/>
  <c r="I268" i="2" s="1"/>
  <c r="J268" i="2" s="1"/>
  <c r="H269" i="2"/>
  <c r="H270" i="2"/>
  <c r="H271" i="2"/>
  <c r="H272" i="2"/>
  <c r="I272" i="2" s="1"/>
  <c r="J272" i="2" s="1"/>
  <c r="H273" i="2"/>
  <c r="H274" i="2"/>
  <c r="H275" i="2"/>
  <c r="I275" i="2" s="1"/>
  <c r="J275" i="2" s="1"/>
  <c r="H279" i="2"/>
  <c r="I279" i="2" s="1"/>
  <c r="J279" i="2" s="1"/>
  <c r="H280" i="2"/>
  <c r="H281" i="2"/>
  <c r="H282" i="2"/>
  <c r="H283" i="2"/>
  <c r="I284" i="2" s="1"/>
  <c r="J284" i="2" s="1"/>
  <c r="H284" i="2"/>
  <c r="H285" i="2"/>
  <c r="H286" i="2"/>
  <c r="I286" i="2" s="1"/>
  <c r="J286" i="2" s="1"/>
  <c r="H292" i="2"/>
  <c r="H293" i="2"/>
  <c r="H294" i="2"/>
  <c r="I294" i="2" s="1"/>
  <c r="J294" i="2" s="1"/>
  <c r="H295" i="2"/>
  <c r="H296" i="2"/>
  <c r="H297" i="2"/>
  <c r="H298" i="2"/>
  <c r="H299" i="2"/>
  <c r="I299" i="2" s="1"/>
  <c r="J299" i="2" s="1"/>
  <c r="H300" i="2"/>
  <c r="I300" i="2" s="1"/>
  <c r="J300" i="2" s="1"/>
  <c r="H301" i="2"/>
  <c r="H302" i="2"/>
  <c r="H303" i="2"/>
  <c r="H304" i="2"/>
  <c r="I304" i="2" s="1"/>
  <c r="J304" i="2" s="1"/>
  <c r="H305" i="2"/>
  <c r="H306" i="2"/>
  <c r="H307" i="2"/>
  <c r="I307" i="2" s="1"/>
  <c r="J307" i="2" s="1"/>
  <c r="L307" i="2" s="1"/>
  <c r="H308" i="2"/>
  <c r="I308" i="2" s="1"/>
  <c r="J308" i="2" s="1"/>
  <c r="H309" i="2"/>
  <c r="H310" i="2"/>
  <c r="I311" i="2" s="1"/>
  <c r="J311" i="2" s="1"/>
  <c r="H311" i="2"/>
  <c r="H312" i="2"/>
  <c r="H313" i="2"/>
  <c r="H314" i="2"/>
  <c r="H315" i="2"/>
  <c r="I315" i="2" s="1"/>
  <c r="J315" i="2" s="1"/>
  <c r="H316" i="2"/>
  <c r="I316" i="2" s="1"/>
  <c r="J316" i="2" s="1"/>
  <c r="H317" i="2"/>
  <c r="H318" i="2"/>
  <c r="H319" i="2"/>
  <c r="H320" i="2"/>
  <c r="H321" i="2"/>
  <c r="H322" i="2"/>
  <c r="H323" i="2"/>
  <c r="I323" i="2" s="1"/>
  <c r="J323" i="2" s="1"/>
  <c r="H324" i="2"/>
  <c r="I324" i="2" s="1"/>
  <c r="J324" i="2" s="1"/>
  <c r="H325" i="2"/>
  <c r="H326" i="2"/>
  <c r="I327" i="2" s="1"/>
  <c r="J327" i="2" s="1"/>
  <c r="H327" i="2"/>
  <c r="H328" i="2"/>
  <c r="I328" i="2" s="1"/>
  <c r="J328" i="2" s="1"/>
  <c r="H329" i="2"/>
  <c r="H333" i="2"/>
  <c r="H334" i="2"/>
  <c r="I334" i="2" s="1"/>
  <c r="J334" i="2" s="1"/>
  <c r="H335" i="2"/>
  <c r="I335" i="2" s="1"/>
  <c r="J335" i="2" s="1"/>
  <c r="H336" i="2"/>
  <c r="H337" i="2"/>
  <c r="H338" i="2"/>
  <c r="H339" i="2"/>
  <c r="H340" i="2"/>
  <c r="H341" i="2"/>
  <c r="H342" i="2"/>
  <c r="I342" i="2" s="1"/>
  <c r="J342" i="2" s="1"/>
  <c r="H343" i="2"/>
  <c r="I343" i="2" s="1"/>
  <c r="J343" i="2" s="1"/>
  <c r="L343" i="2" s="1"/>
  <c r="H344" i="2"/>
  <c r="H345" i="2"/>
  <c r="H346" i="2"/>
  <c r="H347" i="2"/>
  <c r="I347" i="2" s="1"/>
  <c r="J347" i="2" s="1"/>
  <c r="H348" i="2"/>
  <c r="H349" i="2"/>
  <c r="H350" i="2"/>
  <c r="I350" i="2" s="1"/>
  <c r="J350" i="2" s="1"/>
  <c r="H351" i="2"/>
  <c r="I351" i="2" s="1"/>
  <c r="J351" i="2" s="1"/>
  <c r="H352" i="2"/>
  <c r="H353" i="2"/>
  <c r="H354" i="2"/>
  <c r="H356" i="2"/>
  <c r="I356" i="2" s="1"/>
  <c r="J356" i="2" s="1"/>
  <c r="H357" i="2"/>
  <c r="H358" i="2"/>
  <c r="H359" i="2"/>
  <c r="I359" i="2" s="1"/>
  <c r="J359" i="2" s="1"/>
  <c r="H360" i="2"/>
  <c r="I360" i="2" s="1"/>
  <c r="J360" i="2" s="1"/>
  <c r="H361" i="2"/>
  <c r="H362" i="2"/>
  <c r="H363" i="2"/>
  <c r="H364" i="2"/>
  <c r="H9" i="2"/>
  <c r="I103" i="2"/>
  <c r="J103" i="2" s="1"/>
  <c r="L103" i="2" s="1"/>
  <c r="I79" i="2"/>
  <c r="J79" i="2" s="1"/>
  <c r="I63" i="2"/>
  <c r="J63" i="2"/>
  <c r="I55" i="2"/>
  <c r="J55" i="2" s="1"/>
  <c r="L55" i="2" s="1"/>
  <c r="I23" i="2"/>
  <c r="J23" i="2" s="1"/>
  <c r="I15" i="2"/>
  <c r="J15" i="2" s="1"/>
  <c r="I365" i="2"/>
  <c r="J365" i="2" s="1"/>
  <c r="I303" i="2"/>
  <c r="J303" i="2" s="1"/>
  <c r="I282" i="2"/>
  <c r="J282" i="2" s="1"/>
  <c r="I271" i="2"/>
  <c r="J271" i="2" s="1"/>
  <c r="L271" i="2" s="1"/>
  <c r="I239" i="2"/>
  <c r="J239" i="2" s="1"/>
  <c r="I207" i="2"/>
  <c r="J207" i="2" s="1"/>
  <c r="I203" i="2"/>
  <c r="J203" i="2" s="1"/>
  <c r="I143" i="2"/>
  <c r="J143" i="2" s="1"/>
  <c r="I363" i="2"/>
  <c r="J363" i="2" s="1"/>
  <c r="I339" i="2"/>
  <c r="J339" i="2" s="1"/>
  <c r="I320" i="2"/>
  <c r="J320" i="2" s="1"/>
  <c r="I256" i="2"/>
  <c r="J256" i="2" s="1"/>
  <c r="I144" i="2"/>
  <c r="J144" i="2" s="1"/>
  <c r="I112" i="2"/>
  <c r="J112" i="2" s="1"/>
  <c r="I104" i="2"/>
  <c r="J104" i="2" s="1"/>
  <c r="I364" i="2"/>
  <c r="J364" i="2" s="1"/>
  <c r="I175" i="2"/>
  <c r="J175" i="2" s="1"/>
  <c r="L175" i="2" s="1"/>
  <c r="I167" i="2"/>
  <c r="J167" i="2" s="1"/>
  <c r="C259" i="2"/>
  <c r="F259" i="2" s="1"/>
  <c r="C260" i="2"/>
  <c r="C261" i="2"/>
  <c r="C262" i="2"/>
  <c r="C263" i="2"/>
  <c r="C264" i="2"/>
  <c r="C265" i="2"/>
  <c r="C266" i="2"/>
  <c r="C276" i="2"/>
  <c r="F287" i="2" s="1"/>
  <c r="G276" i="2"/>
  <c r="H278" i="2" s="1"/>
  <c r="G287" i="2"/>
  <c r="H287" i="2" s="1"/>
  <c r="G288" i="2"/>
  <c r="G289" i="2"/>
  <c r="H290" i="2" s="1"/>
  <c r="H291" i="2"/>
  <c r="G330" i="2"/>
  <c r="H330" i="2" s="1"/>
  <c r="F365" i="2"/>
  <c r="F353" i="2"/>
  <c r="F341" i="2"/>
  <c r="F329" i="2"/>
  <c r="F317" i="2"/>
  <c r="F305" i="2"/>
  <c r="F364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6" i="2"/>
  <c r="F307" i="2"/>
  <c r="F308" i="2"/>
  <c r="F309" i="2"/>
  <c r="F310" i="2"/>
  <c r="F311" i="2"/>
  <c r="F312" i="2"/>
  <c r="F313" i="2"/>
  <c r="F314" i="2"/>
  <c r="F315" i="2"/>
  <c r="F316" i="2"/>
  <c r="F318" i="2"/>
  <c r="F319" i="2"/>
  <c r="F320" i="2"/>
  <c r="F321" i="2"/>
  <c r="F322" i="2"/>
  <c r="F323" i="2"/>
  <c r="F324" i="2"/>
  <c r="F325" i="2"/>
  <c r="F326" i="2"/>
  <c r="F327" i="2"/>
  <c r="F328" i="2"/>
  <c r="F330" i="2"/>
  <c r="F331" i="2"/>
  <c r="F332" i="2"/>
  <c r="F333" i="2"/>
  <c r="F334" i="2"/>
  <c r="F335" i="2"/>
  <c r="F336" i="2"/>
  <c r="F337" i="2"/>
  <c r="F338" i="2"/>
  <c r="F339" i="2"/>
  <c r="F340" i="2"/>
  <c r="F342" i="2"/>
  <c r="F343" i="2"/>
  <c r="F344" i="2"/>
  <c r="F345" i="2"/>
  <c r="F346" i="2"/>
  <c r="F347" i="2"/>
  <c r="F348" i="2"/>
  <c r="F349" i="2"/>
  <c r="F350" i="2"/>
  <c r="F351" i="2"/>
  <c r="F352" i="2"/>
  <c r="F354" i="2"/>
  <c r="F355" i="2"/>
  <c r="F356" i="2"/>
  <c r="F357" i="2"/>
  <c r="F358" i="2"/>
  <c r="F359" i="2"/>
  <c r="F360" i="2"/>
  <c r="F361" i="2"/>
  <c r="F362" i="2"/>
  <c r="F363" i="2"/>
  <c r="D363" i="2"/>
  <c r="D360" i="2"/>
  <c r="D351" i="2"/>
  <c r="D357" i="2"/>
  <c r="D354" i="2"/>
  <c r="D348" i="2"/>
  <c r="D345" i="2"/>
  <c r="D342" i="2"/>
  <c r="D339" i="2"/>
  <c r="D336" i="2"/>
  <c r="D333" i="2"/>
  <c r="D321" i="2"/>
  <c r="D330" i="2"/>
  <c r="D309" i="2"/>
  <c r="D297" i="2"/>
  <c r="D285" i="2"/>
  <c r="D273" i="2"/>
  <c r="D21" i="2"/>
  <c r="D24" i="2"/>
  <c r="D27" i="2"/>
  <c r="D30" i="2"/>
  <c r="D33" i="2"/>
  <c r="D36" i="2"/>
  <c r="D39" i="2"/>
  <c r="D42" i="2"/>
  <c r="D45" i="2"/>
  <c r="D48" i="2"/>
  <c r="D51" i="2"/>
  <c r="D54" i="2"/>
  <c r="D57" i="2"/>
  <c r="D60" i="2"/>
  <c r="D63" i="2"/>
  <c r="D66" i="2"/>
  <c r="D69" i="2"/>
  <c r="D72" i="2"/>
  <c r="D75" i="2"/>
  <c r="D78" i="2"/>
  <c r="D81" i="2"/>
  <c r="D84" i="2"/>
  <c r="D87" i="2"/>
  <c r="D90" i="2"/>
  <c r="D93" i="2"/>
  <c r="D96" i="2"/>
  <c r="D99" i="2"/>
  <c r="D102" i="2"/>
  <c r="D105" i="2"/>
  <c r="D108" i="2"/>
  <c r="D111" i="2"/>
  <c r="D114" i="2"/>
  <c r="D117" i="2"/>
  <c r="D120" i="2"/>
  <c r="D123" i="2"/>
  <c r="D126" i="2"/>
  <c r="D129" i="2"/>
  <c r="D132" i="2"/>
  <c r="D135" i="2"/>
  <c r="D138" i="2"/>
  <c r="D141" i="2"/>
  <c r="D144" i="2"/>
  <c r="D147" i="2"/>
  <c r="D150" i="2"/>
  <c r="D153" i="2"/>
  <c r="D156" i="2"/>
  <c r="D159" i="2"/>
  <c r="D162" i="2"/>
  <c r="D165" i="2"/>
  <c r="D168" i="2"/>
  <c r="D171" i="2"/>
  <c r="D174" i="2"/>
  <c r="D177" i="2"/>
  <c r="D180" i="2"/>
  <c r="D183" i="2"/>
  <c r="D186" i="2"/>
  <c r="D189" i="2"/>
  <c r="D192" i="2"/>
  <c r="D195" i="2"/>
  <c r="D198" i="2"/>
  <c r="D201" i="2"/>
  <c r="D204" i="2"/>
  <c r="D207" i="2"/>
  <c r="D210" i="2"/>
  <c r="D213" i="2"/>
  <c r="D216" i="2"/>
  <c r="D219" i="2"/>
  <c r="D222" i="2"/>
  <c r="D225" i="2"/>
  <c r="D228" i="2"/>
  <c r="D231" i="2"/>
  <c r="D234" i="2"/>
  <c r="D237" i="2"/>
  <c r="D240" i="2"/>
  <c r="D243" i="2"/>
  <c r="D246" i="2"/>
  <c r="D249" i="2"/>
  <c r="D252" i="2"/>
  <c r="D255" i="2"/>
  <c r="D258" i="2"/>
  <c r="D270" i="2"/>
  <c r="D279" i="2"/>
  <c r="D282" i="2"/>
  <c r="D288" i="2"/>
  <c r="D291" i="2"/>
  <c r="D294" i="2"/>
  <c r="D300" i="2"/>
  <c r="D303" i="2"/>
  <c r="D306" i="2"/>
  <c r="D312" i="2"/>
  <c r="D315" i="2"/>
  <c r="D318" i="2"/>
  <c r="D324" i="2"/>
  <c r="D327" i="2"/>
  <c r="F277" i="2"/>
  <c r="I357" i="2" l="1"/>
  <c r="J357" i="2" s="1"/>
  <c r="I348" i="2"/>
  <c r="J348" i="2" s="1"/>
  <c r="I329" i="2"/>
  <c r="J329" i="2" s="1"/>
  <c r="I273" i="2"/>
  <c r="J273" i="2" s="1"/>
  <c r="K273" i="2" s="1"/>
  <c r="I257" i="2"/>
  <c r="J257" i="2" s="1"/>
  <c r="I249" i="2"/>
  <c r="J249" i="2" s="1"/>
  <c r="I209" i="2"/>
  <c r="J209" i="2" s="1"/>
  <c r="I193" i="2"/>
  <c r="J193" i="2" s="1"/>
  <c r="K195" i="2" s="1"/>
  <c r="I161" i="2"/>
  <c r="J161" i="2" s="1"/>
  <c r="I153" i="2"/>
  <c r="J153" i="2" s="1"/>
  <c r="I145" i="2"/>
  <c r="J145" i="2" s="1"/>
  <c r="I113" i="2"/>
  <c r="J113" i="2" s="1"/>
  <c r="I105" i="2"/>
  <c r="J105" i="2" s="1"/>
  <c r="I41" i="2"/>
  <c r="J41" i="2" s="1"/>
  <c r="I379" i="2"/>
  <c r="J379" i="2" s="1"/>
  <c r="L379" i="2" s="1"/>
  <c r="L380" i="2" s="1"/>
  <c r="L381" i="2" s="1"/>
  <c r="L382" i="2" s="1"/>
  <c r="L383" i="2" s="1"/>
  <c r="L384" i="2" s="1"/>
  <c r="L385" i="2" s="1"/>
  <c r="L386" i="2" s="1"/>
  <c r="L387" i="2" s="1"/>
  <c r="L388" i="2" s="1"/>
  <c r="I253" i="2"/>
  <c r="J253" i="2" s="1"/>
  <c r="K255" i="2" s="1"/>
  <c r="I292" i="2"/>
  <c r="J292" i="2" s="1"/>
  <c r="F276" i="2"/>
  <c r="L308" i="2"/>
  <c r="J259" i="2"/>
  <c r="F274" i="2"/>
  <c r="I378" i="2"/>
  <c r="J378" i="2" s="1"/>
  <c r="I372" i="2"/>
  <c r="J372" i="2" s="1"/>
  <c r="I295" i="2"/>
  <c r="J295" i="2" s="1"/>
  <c r="L295" i="2" s="1"/>
  <c r="I346" i="2"/>
  <c r="J346" i="2" s="1"/>
  <c r="I338" i="2"/>
  <c r="J338" i="2" s="1"/>
  <c r="I319" i="2"/>
  <c r="J319" i="2" s="1"/>
  <c r="L319" i="2" s="1"/>
  <c r="I312" i="2"/>
  <c r="J312" i="2" s="1"/>
  <c r="I283" i="2"/>
  <c r="J283" i="2" s="1"/>
  <c r="L283" i="2" s="1"/>
  <c r="L284" i="2" s="1"/>
  <c r="I255" i="2"/>
  <c r="J255" i="2" s="1"/>
  <c r="I247" i="2"/>
  <c r="J247" i="2" s="1"/>
  <c r="L247" i="2" s="1"/>
  <c r="L248" i="2" s="1"/>
  <c r="L249" i="2" s="1"/>
  <c r="L250" i="2" s="1"/>
  <c r="L251" i="2" s="1"/>
  <c r="L252" i="2" s="1"/>
  <c r="L253" i="2" s="1"/>
  <c r="L254" i="2" s="1"/>
  <c r="L255" i="2" s="1"/>
  <c r="L256" i="2" s="1"/>
  <c r="L257" i="2" s="1"/>
  <c r="I240" i="2"/>
  <c r="J240" i="2" s="1"/>
  <c r="I231" i="2"/>
  <c r="J231" i="2" s="1"/>
  <c r="I223" i="2"/>
  <c r="J223" i="2" s="1"/>
  <c r="L223" i="2" s="1"/>
  <c r="I191" i="2"/>
  <c r="J191" i="2" s="1"/>
  <c r="I183" i="2"/>
  <c r="J183" i="2" s="1"/>
  <c r="I168" i="2"/>
  <c r="J168" i="2" s="1"/>
  <c r="I152" i="2"/>
  <c r="J152" i="2" s="1"/>
  <c r="K153" i="2" s="1"/>
  <c r="I135" i="2"/>
  <c r="J135" i="2" s="1"/>
  <c r="I127" i="2"/>
  <c r="J127" i="2" s="1"/>
  <c r="L127" i="2" s="1"/>
  <c r="L128" i="2" s="1"/>
  <c r="I120" i="2"/>
  <c r="J120" i="2" s="1"/>
  <c r="I111" i="2"/>
  <c r="J111" i="2" s="1"/>
  <c r="I95" i="2"/>
  <c r="J95" i="2" s="1"/>
  <c r="I87" i="2"/>
  <c r="J87" i="2" s="1"/>
  <c r="I47" i="2"/>
  <c r="J47" i="2" s="1"/>
  <c r="I39" i="2"/>
  <c r="J39" i="2" s="1"/>
  <c r="M50" i="2" s="1"/>
  <c r="I31" i="2"/>
  <c r="J31" i="2" s="1"/>
  <c r="L31" i="2" s="1"/>
  <c r="L32" i="2" s="1"/>
  <c r="L33" i="2" s="1"/>
  <c r="L189" i="2"/>
  <c r="J263" i="2"/>
  <c r="D267" i="2"/>
  <c r="F285" i="2"/>
  <c r="I353" i="2"/>
  <c r="J353" i="2" s="1"/>
  <c r="I337" i="2"/>
  <c r="J337" i="2" s="1"/>
  <c r="K339" i="2" s="1"/>
  <c r="I317" i="2"/>
  <c r="J317" i="2" s="1"/>
  <c r="I301" i="2"/>
  <c r="J301" i="2" s="1"/>
  <c r="I293" i="2"/>
  <c r="J293" i="2" s="1"/>
  <c r="I280" i="2"/>
  <c r="J280" i="2" s="1"/>
  <c r="I270" i="2"/>
  <c r="J270" i="2" s="1"/>
  <c r="I254" i="2"/>
  <c r="J254" i="2" s="1"/>
  <c r="I246" i="2"/>
  <c r="J246" i="2" s="1"/>
  <c r="I237" i="2"/>
  <c r="J237" i="2" s="1"/>
  <c r="K237" i="2" s="1"/>
  <c r="I230" i="2"/>
  <c r="J230" i="2" s="1"/>
  <c r="I214" i="2"/>
  <c r="J214" i="2" s="1"/>
  <c r="K216" i="2" s="1"/>
  <c r="I206" i="2"/>
  <c r="J206" i="2" s="1"/>
  <c r="I189" i="2"/>
  <c r="J189" i="2" s="1"/>
  <c r="I182" i="2"/>
  <c r="J182" i="2" s="1"/>
  <c r="I174" i="2"/>
  <c r="J174" i="2" s="1"/>
  <c r="I157" i="2"/>
  <c r="J157" i="2" s="1"/>
  <c r="K159" i="2" s="1"/>
  <c r="I150" i="2"/>
  <c r="J150" i="2" s="1"/>
  <c r="I118" i="2"/>
  <c r="J118" i="2" s="1"/>
  <c r="I78" i="2"/>
  <c r="J78" i="2" s="1"/>
  <c r="I70" i="2"/>
  <c r="J70" i="2" s="1"/>
  <c r="K72" i="2" s="1"/>
  <c r="I62" i="2"/>
  <c r="J62" i="2" s="1"/>
  <c r="I53" i="2"/>
  <c r="J53" i="2" s="1"/>
  <c r="I46" i="2"/>
  <c r="J46" i="2" s="1"/>
  <c r="I38" i="2"/>
  <c r="J38" i="2" s="1"/>
  <c r="I21" i="2"/>
  <c r="J21" i="2" s="1"/>
  <c r="L21" i="2" s="1"/>
  <c r="H277" i="2"/>
  <c r="E259" i="2"/>
  <c r="L176" i="2"/>
  <c r="I22" i="2"/>
  <c r="J22" i="2" s="1"/>
  <c r="K24" i="2" s="1"/>
  <c r="H276" i="2"/>
  <c r="I276" i="2" s="1"/>
  <c r="J276" i="2" s="1"/>
  <c r="I238" i="2"/>
  <c r="J238" i="2" s="1"/>
  <c r="I371" i="2"/>
  <c r="J371" i="2" s="1"/>
  <c r="I10" i="2"/>
  <c r="J10" i="2" s="1"/>
  <c r="K348" i="2"/>
  <c r="I341" i="2"/>
  <c r="J341" i="2" s="1"/>
  <c r="I322" i="2"/>
  <c r="J322" i="2" s="1"/>
  <c r="K324" i="2" s="1"/>
  <c r="I314" i="2"/>
  <c r="J314" i="2" s="1"/>
  <c r="I285" i="2"/>
  <c r="J285" i="2" s="1"/>
  <c r="I234" i="2"/>
  <c r="J234" i="2" s="1"/>
  <c r="I226" i="2"/>
  <c r="J226" i="2" s="1"/>
  <c r="K228" i="2" s="1"/>
  <c r="I202" i="2"/>
  <c r="J202" i="2" s="1"/>
  <c r="K204" i="2" s="1"/>
  <c r="I178" i="2"/>
  <c r="J178" i="2" s="1"/>
  <c r="K180" i="2" s="1"/>
  <c r="I170" i="2"/>
  <c r="J170" i="2" s="1"/>
  <c r="I122" i="2"/>
  <c r="J122" i="2" s="1"/>
  <c r="I114" i="2"/>
  <c r="J114" i="2" s="1"/>
  <c r="I98" i="2"/>
  <c r="J98" i="2" s="1"/>
  <c r="I82" i="2"/>
  <c r="J82" i="2" s="1"/>
  <c r="I66" i="2"/>
  <c r="J66" i="2" s="1"/>
  <c r="I50" i="2"/>
  <c r="J50" i="2" s="1"/>
  <c r="I34" i="2"/>
  <c r="J34" i="2" s="1"/>
  <c r="K36" i="2" s="1"/>
  <c r="I26" i="2"/>
  <c r="J26" i="2" s="1"/>
  <c r="F279" i="2"/>
  <c r="I117" i="2"/>
  <c r="J117" i="2" s="1"/>
  <c r="K117" i="2" s="1"/>
  <c r="I336" i="2"/>
  <c r="J336" i="2" s="1"/>
  <c r="K336" i="2" s="1"/>
  <c r="I40" i="2"/>
  <c r="J40" i="2" s="1"/>
  <c r="I232" i="2"/>
  <c r="J232" i="2" s="1"/>
  <c r="I224" i="2"/>
  <c r="J224" i="2" s="1"/>
  <c r="I200" i="2"/>
  <c r="J200" i="2" s="1"/>
  <c r="I190" i="2"/>
  <c r="J190" i="2" s="1"/>
  <c r="F286" i="2"/>
  <c r="I173" i="2"/>
  <c r="J173" i="2" s="1"/>
  <c r="I352" i="2"/>
  <c r="J352" i="2" s="1"/>
  <c r="I318" i="2"/>
  <c r="J318" i="2" s="1"/>
  <c r="D276" i="2"/>
  <c r="F278" i="2"/>
  <c r="I69" i="2"/>
  <c r="J69" i="2" s="1"/>
  <c r="K69" i="2" s="1"/>
  <c r="L320" i="2"/>
  <c r="F282" i="2"/>
  <c r="I287" i="2"/>
  <c r="J287" i="2" s="1"/>
  <c r="F283" i="2"/>
  <c r="F281" i="2"/>
  <c r="H288" i="2"/>
  <c r="I288" i="2" s="1"/>
  <c r="J288" i="2" s="1"/>
  <c r="D261" i="2"/>
  <c r="I225" i="2"/>
  <c r="J225" i="2" s="1"/>
  <c r="I369" i="2"/>
  <c r="J369" i="2" s="1"/>
  <c r="K288" i="2"/>
  <c r="I306" i="2"/>
  <c r="J306" i="2" s="1"/>
  <c r="I305" i="2"/>
  <c r="J305" i="2" s="1"/>
  <c r="I266" i="2"/>
  <c r="J266" i="2" s="1"/>
  <c r="I265" i="2"/>
  <c r="J265" i="2" s="1"/>
  <c r="I242" i="2"/>
  <c r="J242" i="2" s="1"/>
  <c r="I241" i="2"/>
  <c r="J241" i="2" s="1"/>
  <c r="I218" i="2"/>
  <c r="J218" i="2" s="1"/>
  <c r="I217" i="2"/>
  <c r="J217" i="2" s="1"/>
  <c r="I130" i="2"/>
  <c r="J130" i="2" s="1"/>
  <c r="I129" i="2"/>
  <c r="J129" i="2" s="1"/>
  <c r="I89" i="2"/>
  <c r="J89" i="2" s="1"/>
  <c r="I90" i="2"/>
  <c r="J90" i="2" s="1"/>
  <c r="I74" i="2"/>
  <c r="J74" i="2" s="1"/>
  <c r="I73" i="2"/>
  <c r="J73" i="2" s="1"/>
  <c r="I17" i="2"/>
  <c r="J17" i="2" s="1"/>
  <c r="I18" i="2"/>
  <c r="J18" i="2" s="1"/>
  <c r="I233" i="2"/>
  <c r="J233" i="2" s="1"/>
  <c r="I97" i="2"/>
  <c r="J97" i="2" s="1"/>
  <c r="I177" i="2"/>
  <c r="J177" i="2" s="1"/>
  <c r="K189" i="2"/>
  <c r="I222" i="2"/>
  <c r="J222" i="2" s="1"/>
  <c r="I221" i="2"/>
  <c r="J221" i="2" s="1"/>
  <c r="K222" i="2" s="1"/>
  <c r="I134" i="2"/>
  <c r="J134" i="2" s="1"/>
  <c r="I133" i="2"/>
  <c r="J133" i="2" s="1"/>
  <c r="I37" i="2"/>
  <c r="J37" i="2" s="1"/>
  <c r="I149" i="2"/>
  <c r="J149" i="2" s="1"/>
  <c r="I201" i="2"/>
  <c r="J201" i="2" s="1"/>
  <c r="I313" i="2"/>
  <c r="J313" i="2" s="1"/>
  <c r="I54" i="2"/>
  <c r="J54" i="2" s="1"/>
  <c r="L56" i="2"/>
  <c r="I274" i="2"/>
  <c r="J274" i="2" s="1"/>
  <c r="I349" i="2"/>
  <c r="J349" i="2" s="1"/>
  <c r="L116" i="2"/>
  <c r="L68" i="2"/>
  <c r="I370" i="2"/>
  <c r="J370" i="2" s="1"/>
  <c r="I298" i="2"/>
  <c r="J298" i="2" s="1"/>
  <c r="K300" i="2" s="1"/>
  <c r="I297" i="2"/>
  <c r="J297" i="2" s="1"/>
  <c r="I57" i="2"/>
  <c r="J57" i="2" s="1"/>
  <c r="L57" i="2" s="1"/>
  <c r="L58" i="2" s="1"/>
  <c r="L59" i="2" s="1"/>
  <c r="L60" i="2" s="1"/>
  <c r="I58" i="2"/>
  <c r="J58" i="2" s="1"/>
  <c r="L272" i="2"/>
  <c r="K374" i="2"/>
  <c r="D374" i="2"/>
  <c r="I121" i="2"/>
  <c r="J121" i="2" s="1"/>
  <c r="F263" i="2"/>
  <c r="I106" i="2"/>
  <c r="J106" i="2" s="1"/>
  <c r="K108" i="2" s="1"/>
  <c r="F266" i="2"/>
  <c r="F260" i="2"/>
  <c r="I258" i="2"/>
  <c r="J258" i="2" s="1"/>
  <c r="I326" i="2"/>
  <c r="J326" i="2" s="1"/>
  <c r="I325" i="2"/>
  <c r="J325" i="2" s="1"/>
  <c r="K327" i="2" s="1"/>
  <c r="F262" i="2"/>
  <c r="I49" i="2"/>
  <c r="J49" i="2" s="1"/>
  <c r="I205" i="2"/>
  <c r="J205" i="2" s="1"/>
  <c r="M210" i="2" s="1"/>
  <c r="I146" i="2"/>
  <c r="J146" i="2" s="1"/>
  <c r="M156" i="2" s="1"/>
  <c r="L79" i="2"/>
  <c r="L80" i="2" s="1"/>
  <c r="L139" i="2"/>
  <c r="L140" i="2" s="1"/>
  <c r="I186" i="2"/>
  <c r="J186" i="2" s="1"/>
  <c r="I185" i="2"/>
  <c r="J185" i="2" s="1"/>
  <c r="I138" i="2"/>
  <c r="J138" i="2" s="1"/>
  <c r="I137" i="2"/>
  <c r="J137" i="2" s="1"/>
  <c r="K138" i="2" s="1"/>
  <c r="I330" i="2"/>
  <c r="J330" i="2" s="1"/>
  <c r="K330" i="2" s="1"/>
  <c r="I169" i="2"/>
  <c r="J169" i="2" s="1"/>
  <c r="I162" i="2"/>
  <c r="J162" i="2" s="1"/>
  <c r="I81" i="2"/>
  <c r="J81" i="2" s="1"/>
  <c r="I340" i="2"/>
  <c r="J340" i="2" s="1"/>
  <c r="I194" i="2"/>
  <c r="J194" i="2" s="1"/>
  <c r="I250" i="2"/>
  <c r="J250" i="2" s="1"/>
  <c r="I25" i="2"/>
  <c r="J25" i="2" s="1"/>
  <c r="I42" i="2"/>
  <c r="J42" i="2" s="1"/>
  <c r="L236" i="2"/>
  <c r="I33" i="2"/>
  <c r="J33" i="2" s="1"/>
  <c r="I210" i="2"/>
  <c r="J210" i="2" s="1"/>
  <c r="I310" i="2"/>
  <c r="J310" i="2" s="1"/>
  <c r="I309" i="2"/>
  <c r="J309" i="2" s="1"/>
  <c r="L309" i="2" s="1"/>
  <c r="I165" i="2"/>
  <c r="J165" i="2" s="1"/>
  <c r="I166" i="2"/>
  <c r="J166" i="2" s="1"/>
  <c r="M167" i="2" s="1"/>
  <c r="I142" i="2"/>
  <c r="J142" i="2" s="1"/>
  <c r="K144" i="2" s="1"/>
  <c r="I141" i="2"/>
  <c r="J141" i="2" s="1"/>
  <c r="I102" i="2"/>
  <c r="J102" i="2" s="1"/>
  <c r="I101" i="2"/>
  <c r="J101" i="2" s="1"/>
  <c r="K102" i="2" s="1"/>
  <c r="I86" i="2"/>
  <c r="J86" i="2" s="1"/>
  <c r="I85" i="2"/>
  <c r="J85" i="2" s="1"/>
  <c r="H289" i="2"/>
  <c r="H331" i="2"/>
  <c r="I331" i="2" s="1"/>
  <c r="J331" i="2" s="1"/>
  <c r="H332" i="2"/>
  <c r="I65" i="2"/>
  <c r="J65" i="2" s="1"/>
  <c r="K66" i="2" s="1"/>
  <c r="I269" i="2"/>
  <c r="J269" i="2" s="1"/>
  <c r="K270" i="2" s="1"/>
  <c r="I321" i="2"/>
  <c r="J321" i="2" s="1"/>
  <c r="I154" i="2"/>
  <c r="J154" i="2" s="1"/>
  <c r="I358" i="2"/>
  <c r="J358" i="2" s="1"/>
  <c r="K360" i="2" s="1"/>
  <c r="D366" i="2"/>
  <c r="K366" i="2"/>
  <c r="I373" i="2"/>
  <c r="J373" i="2" s="1"/>
  <c r="E260" i="2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I367" i="2"/>
  <c r="J367" i="2" s="1"/>
  <c r="I375" i="2"/>
  <c r="J375" i="2" s="1"/>
  <c r="L199" i="2"/>
  <c r="F273" i="2"/>
  <c r="D264" i="2"/>
  <c r="F275" i="2"/>
  <c r="J264" i="2"/>
  <c r="F267" i="2"/>
  <c r="K105" i="2"/>
  <c r="I291" i="2"/>
  <c r="J291" i="2" s="1"/>
  <c r="F265" i="2"/>
  <c r="K351" i="2"/>
  <c r="K192" i="2"/>
  <c r="L259" i="2"/>
  <c r="L260" i="2" s="1"/>
  <c r="L211" i="2"/>
  <c r="L212" i="2" s="1"/>
  <c r="L104" i="2"/>
  <c r="L105" i="2" s="1"/>
  <c r="F264" i="2"/>
  <c r="F261" i="2"/>
  <c r="F269" i="2"/>
  <c r="F271" i="2"/>
  <c r="F268" i="2"/>
  <c r="F272" i="2"/>
  <c r="F270" i="2"/>
  <c r="L92" i="2"/>
  <c r="L151" i="2"/>
  <c r="K321" i="2"/>
  <c r="K60" i="2"/>
  <c r="K132" i="2"/>
  <c r="K21" i="2"/>
  <c r="L44" i="2"/>
  <c r="L164" i="2"/>
  <c r="K84" i="2"/>
  <c r="D376" i="2"/>
  <c r="K376" i="2"/>
  <c r="E276" i="2"/>
  <c r="E277" i="2" s="1"/>
  <c r="E278" i="2" s="1"/>
  <c r="E279" i="2" s="1"/>
  <c r="E280" i="2" s="1"/>
  <c r="E281" i="2" s="1"/>
  <c r="E282" i="2" s="1"/>
  <c r="F280" i="2"/>
  <c r="F284" i="2"/>
  <c r="I361" i="2"/>
  <c r="J361" i="2" s="1"/>
  <c r="I344" i="2"/>
  <c r="J344" i="2" s="1"/>
  <c r="I262" i="2"/>
  <c r="J262" i="2" s="1"/>
  <c r="I261" i="2"/>
  <c r="J261" i="2" s="1"/>
  <c r="I245" i="2"/>
  <c r="J245" i="2" s="1"/>
  <c r="I229" i="2"/>
  <c r="J229" i="2" s="1"/>
  <c r="I213" i="2"/>
  <c r="J213" i="2" s="1"/>
  <c r="K213" i="2" s="1"/>
  <c r="I197" i="2"/>
  <c r="J197" i="2" s="1"/>
  <c r="I198" i="2"/>
  <c r="J198" i="2" s="1"/>
  <c r="I181" i="2"/>
  <c r="J181" i="2" s="1"/>
  <c r="I125" i="2"/>
  <c r="J125" i="2" s="1"/>
  <c r="I126" i="2"/>
  <c r="J126" i="2" s="1"/>
  <c r="I109" i="2"/>
  <c r="J109" i="2" s="1"/>
  <c r="I110" i="2"/>
  <c r="J110" i="2" s="1"/>
  <c r="I93" i="2"/>
  <c r="J93" i="2" s="1"/>
  <c r="I94" i="2"/>
  <c r="J94" i="2" s="1"/>
  <c r="I77" i="2"/>
  <c r="J77" i="2" s="1"/>
  <c r="I61" i="2"/>
  <c r="J61" i="2" s="1"/>
  <c r="I45" i="2"/>
  <c r="J45" i="2" s="1"/>
  <c r="K45" i="2" s="1"/>
  <c r="I30" i="2"/>
  <c r="J30" i="2" s="1"/>
  <c r="I29" i="2"/>
  <c r="J29" i="2" s="1"/>
  <c r="I14" i="2"/>
  <c r="J14" i="2" s="1"/>
  <c r="I13" i="2"/>
  <c r="J13" i="2" s="1"/>
  <c r="I376" i="2"/>
  <c r="J376" i="2" s="1"/>
  <c r="K377" i="2"/>
  <c r="D377" i="2"/>
  <c r="D369" i="2"/>
  <c r="I296" i="2"/>
  <c r="J296" i="2" s="1"/>
  <c r="I354" i="2"/>
  <c r="J354" i="2" s="1"/>
  <c r="I355" i="2"/>
  <c r="J355" i="2" s="1"/>
  <c r="K379" i="2"/>
  <c r="D379" i="2"/>
  <c r="I362" i="2"/>
  <c r="J362" i="2" s="1"/>
  <c r="I345" i="2"/>
  <c r="J345" i="2" s="1"/>
  <c r="I302" i="2"/>
  <c r="J302" i="2" s="1"/>
  <c r="I281" i="2"/>
  <c r="J281" i="2" s="1"/>
  <c r="K282" i="2" s="1"/>
  <c r="K373" i="2"/>
  <c r="D373" i="2"/>
  <c r="I374" i="2"/>
  <c r="J374" i="2" s="1"/>
  <c r="I377" i="2"/>
  <c r="J377" i="2" s="1"/>
  <c r="M51" i="2" l="1"/>
  <c r="K27" i="2"/>
  <c r="K249" i="2"/>
  <c r="L152" i="2"/>
  <c r="L153" i="2" s="1"/>
  <c r="K381" i="2"/>
  <c r="M161" i="2"/>
  <c r="L190" i="2"/>
  <c r="M325" i="2"/>
  <c r="N325" i="2" s="1"/>
  <c r="M328" i="2"/>
  <c r="K39" i="2"/>
  <c r="K318" i="2"/>
  <c r="K240" i="2"/>
  <c r="L191" i="2"/>
  <c r="L192" i="2" s="1"/>
  <c r="L193" i="2" s="1"/>
  <c r="K207" i="2"/>
  <c r="K210" i="2"/>
  <c r="M260" i="2"/>
  <c r="N260" i="2" s="1"/>
  <c r="L273" i="2"/>
  <c r="K135" i="2"/>
  <c r="K171" i="2"/>
  <c r="L69" i="2"/>
  <c r="K342" i="2"/>
  <c r="K33" i="2"/>
  <c r="K219" i="2"/>
  <c r="K174" i="2"/>
  <c r="K114" i="2"/>
  <c r="K378" i="2"/>
  <c r="L200" i="2"/>
  <c r="L201" i="2" s="1"/>
  <c r="L202" i="2" s="1"/>
  <c r="L203" i="2" s="1"/>
  <c r="L204" i="2" s="1"/>
  <c r="L205" i="2" s="1"/>
  <c r="L206" i="2" s="1"/>
  <c r="L207" i="2" s="1"/>
  <c r="L208" i="2" s="1"/>
  <c r="L209" i="2" s="1"/>
  <c r="L210" i="2" s="1"/>
  <c r="M166" i="2"/>
  <c r="N166" i="2" s="1"/>
  <c r="M378" i="2"/>
  <c r="N378" i="2" s="1"/>
  <c r="M148" i="2"/>
  <c r="N148" i="2" s="1"/>
  <c r="L141" i="2"/>
  <c r="L237" i="2"/>
  <c r="L238" i="2" s="1"/>
  <c r="L239" i="2" s="1"/>
  <c r="L240" i="2" s="1"/>
  <c r="L241" i="2" s="1"/>
  <c r="L242" i="2" s="1"/>
  <c r="L243" i="2" s="1"/>
  <c r="L244" i="2" s="1"/>
  <c r="L245" i="2" s="1"/>
  <c r="L246" i="2" s="1"/>
  <c r="M141" i="2"/>
  <c r="K120" i="2"/>
  <c r="M235" i="2"/>
  <c r="N235" i="2" s="1"/>
  <c r="M259" i="2"/>
  <c r="K57" i="2"/>
  <c r="L285" i="2"/>
  <c r="L286" i="2" s="1"/>
  <c r="M118" i="2"/>
  <c r="N118" i="2" s="1"/>
  <c r="L106" i="2"/>
  <c r="L107" i="2" s="1"/>
  <c r="L108" i="2" s="1"/>
  <c r="L109" i="2" s="1"/>
  <c r="L110" i="2" s="1"/>
  <c r="L111" i="2" s="1"/>
  <c r="L112" i="2" s="1"/>
  <c r="L113" i="2" s="1"/>
  <c r="L114" i="2" s="1"/>
  <c r="M237" i="2"/>
  <c r="M168" i="2"/>
  <c r="M257" i="2"/>
  <c r="K165" i="2"/>
  <c r="K48" i="2"/>
  <c r="M251" i="2"/>
  <c r="M74" i="2"/>
  <c r="N74" i="2" s="1"/>
  <c r="L287" i="2"/>
  <c r="L288" i="2" s="1"/>
  <c r="M36" i="2"/>
  <c r="M174" i="2"/>
  <c r="M47" i="2"/>
  <c r="N47" i="2" s="1"/>
  <c r="M329" i="2"/>
  <c r="L70" i="2"/>
  <c r="L71" i="2" s="1"/>
  <c r="L72" i="2" s="1"/>
  <c r="L73" i="2" s="1"/>
  <c r="L74" i="2" s="1"/>
  <c r="L75" i="2" s="1"/>
  <c r="L76" i="2" s="1"/>
  <c r="L77" i="2" s="1"/>
  <c r="L78" i="2" s="1"/>
  <c r="K150" i="2"/>
  <c r="M107" i="2"/>
  <c r="N107" i="2" s="1"/>
  <c r="K267" i="2"/>
  <c r="K294" i="2"/>
  <c r="M248" i="2"/>
  <c r="M45" i="2"/>
  <c r="M155" i="2"/>
  <c r="K168" i="2"/>
  <c r="M169" i="2"/>
  <c r="M68" i="2"/>
  <c r="M182" i="2"/>
  <c r="K252" i="2"/>
  <c r="M163" i="2"/>
  <c r="K87" i="2"/>
  <c r="L310" i="2"/>
  <c r="L311" i="2" s="1"/>
  <c r="L312" i="2" s="1"/>
  <c r="L313" i="2" s="1"/>
  <c r="L314" i="2" s="1"/>
  <c r="L315" i="2" s="1"/>
  <c r="L316" i="2" s="1"/>
  <c r="L317" i="2" s="1"/>
  <c r="L318" i="2" s="1"/>
  <c r="M200" i="2"/>
  <c r="N200" i="2" s="1"/>
  <c r="M196" i="2"/>
  <c r="M140" i="2"/>
  <c r="M314" i="2"/>
  <c r="N314" i="2" s="1"/>
  <c r="M142" i="2"/>
  <c r="M321" i="2"/>
  <c r="M317" i="2"/>
  <c r="I277" i="2"/>
  <c r="J277" i="2" s="1"/>
  <c r="K279" i="2" s="1"/>
  <c r="K99" i="2"/>
  <c r="M106" i="2"/>
  <c r="N106" i="2" s="1"/>
  <c r="M375" i="2"/>
  <c r="N375" i="2" s="1"/>
  <c r="M57" i="2"/>
  <c r="N57" i="2" s="1"/>
  <c r="M222" i="2"/>
  <c r="M26" i="2"/>
  <c r="N26" i="2" s="1"/>
  <c r="M228" i="2"/>
  <c r="L224" i="2"/>
  <c r="L225" i="2" s="1"/>
  <c r="L226" i="2" s="1"/>
  <c r="L227" i="2" s="1"/>
  <c r="L228" i="2" s="1"/>
  <c r="L229" i="2" s="1"/>
  <c r="L230" i="2" s="1"/>
  <c r="L231" i="2" s="1"/>
  <c r="L232" i="2" s="1"/>
  <c r="L233" i="2" s="1"/>
  <c r="L234" i="2" s="1"/>
  <c r="K225" i="2"/>
  <c r="M146" i="2"/>
  <c r="K42" i="2"/>
  <c r="M85" i="2"/>
  <c r="N85" i="2" s="1"/>
  <c r="L22" i="2"/>
  <c r="L23" i="2" s="1"/>
  <c r="L24" i="2" s="1"/>
  <c r="L25" i="2" s="1"/>
  <c r="L26" i="2" s="1"/>
  <c r="L27" i="2" s="1"/>
  <c r="L28" i="2" s="1"/>
  <c r="M172" i="2"/>
  <c r="K285" i="2"/>
  <c r="L117" i="2"/>
  <c r="L118" i="2" s="1"/>
  <c r="L119" i="2" s="1"/>
  <c r="L120" i="2" s="1"/>
  <c r="M360" i="2"/>
  <c r="N360" i="2" s="1"/>
  <c r="M100" i="2"/>
  <c r="L165" i="2"/>
  <c r="L166" i="2" s="1"/>
  <c r="L167" i="2" s="1"/>
  <c r="L168" i="2" s="1"/>
  <c r="L169" i="2" s="1"/>
  <c r="L170" i="2" s="1"/>
  <c r="L171" i="2" s="1"/>
  <c r="L172" i="2" s="1"/>
  <c r="L173" i="2" s="1"/>
  <c r="L174" i="2" s="1"/>
  <c r="M27" i="2"/>
  <c r="M53" i="2"/>
  <c r="M178" i="2"/>
  <c r="M213" i="2"/>
  <c r="N213" i="2" s="1"/>
  <c r="M43" i="2"/>
  <c r="N43" i="2" s="1"/>
  <c r="M44" i="2"/>
  <c r="M170" i="2"/>
  <c r="K123" i="2"/>
  <c r="M323" i="2"/>
  <c r="N323" i="2" s="1"/>
  <c r="I278" i="2"/>
  <c r="J278" i="2" s="1"/>
  <c r="M114" i="2"/>
  <c r="M369" i="2"/>
  <c r="N369" i="2" s="1"/>
  <c r="M46" i="2"/>
  <c r="L34" i="2"/>
  <c r="L35" i="2" s="1"/>
  <c r="L36" i="2" s="1"/>
  <c r="L37" i="2" s="1"/>
  <c r="L38" i="2" s="1"/>
  <c r="L39" i="2" s="1"/>
  <c r="L40" i="2" s="1"/>
  <c r="L41" i="2" s="1"/>
  <c r="L42" i="2" s="1"/>
  <c r="M384" i="2"/>
  <c r="N384" i="2" s="1"/>
  <c r="L142" i="2"/>
  <c r="L143" i="2" s="1"/>
  <c r="L144" i="2" s="1"/>
  <c r="L145" i="2" s="1"/>
  <c r="L146" i="2" s="1"/>
  <c r="L147" i="2" s="1"/>
  <c r="L148" i="2" s="1"/>
  <c r="L149" i="2" s="1"/>
  <c r="L150" i="2" s="1"/>
  <c r="M175" i="2"/>
  <c r="M264" i="2"/>
  <c r="M381" i="2"/>
  <c r="N381" i="2" s="1"/>
  <c r="M212" i="2"/>
  <c r="N212" i="2" s="1"/>
  <c r="K75" i="2"/>
  <c r="K243" i="2"/>
  <c r="M376" i="2"/>
  <c r="N376" i="2" s="1"/>
  <c r="L121" i="2"/>
  <c r="L122" i="2" s="1"/>
  <c r="L123" i="2" s="1"/>
  <c r="L124" i="2" s="1"/>
  <c r="L125" i="2" s="1"/>
  <c r="L126" i="2" s="1"/>
  <c r="M154" i="2"/>
  <c r="M138" i="2"/>
  <c r="N138" i="2" s="1"/>
  <c r="M268" i="2"/>
  <c r="M330" i="2"/>
  <c r="N330" i="2" s="1"/>
  <c r="M331" i="2"/>
  <c r="K129" i="2"/>
  <c r="M225" i="2"/>
  <c r="N225" i="2" s="1"/>
  <c r="M122" i="2"/>
  <c r="M91" i="2"/>
  <c r="L81" i="2"/>
  <c r="L82" i="2" s="1"/>
  <c r="L83" i="2" s="1"/>
  <c r="L84" i="2" s="1"/>
  <c r="L85" i="2" s="1"/>
  <c r="L86" i="2" s="1"/>
  <c r="L87" i="2" s="1"/>
  <c r="L88" i="2" s="1"/>
  <c r="L89" i="2" s="1"/>
  <c r="L90" i="2" s="1"/>
  <c r="K54" i="2"/>
  <c r="M211" i="2"/>
  <c r="N211" i="2" s="1"/>
  <c r="M380" i="2"/>
  <c r="N380" i="2" s="1"/>
  <c r="M305" i="2"/>
  <c r="N305" i="2" s="1"/>
  <c r="M382" i="2"/>
  <c r="N382" i="2" s="1"/>
  <c r="M25" i="2"/>
  <c r="N25" i="2" s="1"/>
  <c r="M111" i="2"/>
  <c r="M147" i="2"/>
  <c r="M31" i="2"/>
  <c r="M244" i="2"/>
  <c r="M160" i="2"/>
  <c r="L129" i="2"/>
  <c r="L130" i="2" s="1"/>
  <c r="L131" i="2" s="1"/>
  <c r="L132" i="2" s="1"/>
  <c r="L133" i="2" s="1"/>
  <c r="L134" i="2" s="1"/>
  <c r="L135" i="2" s="1"/>
  <c r="L136" i="2" s="1"/>
  <c r="L137" i="2" s="1"/>
  <c r="L138" i="2" s="1"/>
  <c r="M195" i="2"/>
  <c r="N195" i="2" s="1"/>
  <c r="M236" i="2"/>
  <c r="M322" i="2"/>
  <c r="M262" i="2"/>
  <c r="N262" i="2" s="1"/>
  <c r="M75" i="2"/>
  <c r="M177" i="2"/>
  <c r="N177" i="2" s="1"/>
  <c r="K309" i="2"/>
  <c r="K201" i="2"/>
  <c r="M278" i="2"/>
  <c r="N278" i="2" s="1"/>
  <c r="M42" i="2"/>
  <c r="N42" i="2" s="1"/>
  <c r="M123" i="2"/>
  <c r="N123" i="2" s="1"/>
  <c r="K177" i="2"/>
  <c r="L177" i="2"/>
  <c r="L178" i="2" s="1"/>
  <c r="L179" i="2" s="1"/>
  <c r="L180" i="2" s="1"/>
  <c r="L181" i="2" s="1"/>
  <c r="L182" i="2" s="1"/>
  <c r="L183" i="2" s="1"/>
  <c r="L184" i="2" s="1"/>
  <c r="L185" i="2" s="1"/>
  <c r="L186" i="2" s="1"/>
  <c r="M28" i="2"/>
  <c r="N28" i="2" s="1"/>
  <c r="M89" i="2"/>
  <c r="N89" i="2" s="1"/>
  <c r="L258" i="2"/>
  <c r="M139" i="2"/>
  <c r="N139" i="2" s="1"/>
  <c r="M162" i="2"/>
  <c r="M265" i="2"/>
  <c r="N265" i="2" s="1"/>
  <c r="M151" i="2"/>
  <c r="M194" i="2"/>
  <c r="M157" i="2"/>
  <c r="N157" i="2" s="1"/>
  <c r="M226" i="2"/>
  <c r="N226" i="2" s="1"/>
  <c r="M318" i="2"/>
  <c r="L194" i="2"/>
  <c r="L195" i="2" s="1"/>
  <c r="L196" i="2" s="1"/>
  <c r="L197" i="2" s="1"/>
  <c r="L198" i="2" s="1"/>
  <c r="M179" i="2"/>
  <c r="M77" i="2"/>
  <c r="M219" i="2"/>
  <c r="N219" i="2" s="1"/>
  <c r="M319" i="2"/>
  <c r="N319" i="2" s="1"/>
  <c r="M171" i="2"/>
  <c r="M193" i="2"/>
  <c r="M124" i="2"/>
  <c r="M242" i="2"/>
  <c r="L331" i="2"/>
  <c r="M143" i="2"/>
  <c r="N143" i="2" s="1"/>
  <c r="K186" i="2"/>
  <c r="M362" i="2"/>
  <c r="N362" i="2" s="1"/>
  <c r="K306" i="2"/>
  <c r="M315" i="2"/>
  <c r="N315" i="2" s="1"/>
  <c r="L367" i="2"/>
  <c r="L368" i="2" s="1"/>
  <c r="L369" i="2" s="1"/>
  <c r="L370" i="2" s="1"/>
  <c r="L371" i="2" s="1"/>
  <c r="L372" i="2" s="1"/>
  <c r="L373" i="2" s="1"/>
  <c r="L374" i="2" s="1"/>
  <c r="L375" i="2" s="1"/>
  <c r="L376" i="2" s="1"/>
  <c r="L377" i="2" s="1"/>
  <c r="L378" i="2" s="1"/>
  <c r="M203" i="2"/>
  <c r="N203" i="2" s="1"/>
  <c r="K258" i="2"/>
  <c r="M324" i="2"/>
  <c r="I332" i="2"/>
  <c r="J332" i="2" s="1"/>
  <c r="M336" i="2" s="1"/>
  <c r="N336" i="2" s="1"/>
  <c r="I333" i="2"/>
  <c r="J333" i="2" s="1"/>
  <c r="M344" i="2" s="1"/>
  <c r="N344" i="2" s="1"/>
  <c r="K51" i="2"/>
  <c r="M58" i="2"/>
  <c r="M60" i="2"/>
  <c r="N60" i="2" s="1"/>
  <c r="M261" i="2"/>
  <c r="N261" i="2" s="1"/>
  <c r="M32" i="2"/>
  <c r="M206" i="2"/>
  <c r="M158" i="2"/>
  <c r="N158" i="2" s="1"/>
  <c r="K312" i="2"/>
  <c r="M320" i="2"/>
  <c r="K369" i="2"/>
  <c r="M130" i="2"/>
  <c r="L154" i="2"/>
  <c r="L155" i="2" s="1"/>
  <c r="L156" i="2" s="1"/>
  <c r="L157" i="2" s="1"/>
  <c r="L158" i="2" s="1"/>
  <c r="L159" i="2" s="1"/>
  <c r="L160" i="2" s="1"/>
  <c r="L161" i="2" s="1"/>
  <c r="L162" i="2" s="1"/>
  <c r="M34" i="2"/>
  <c r="N34" i="2" s="1"/>
  <c r="M153" i="2"/>
  <c r="M173" i="2"/>
  <c r="M386" i="2"/>
  <c r="N386" i="2" s="1"/>
  <c r="M214" i="2"/>
  <c r="M180" i="2"/>
  <c r="N180" i="2" s="1"/>
  <c r="K315" i="2"/>
  <c r="K147" i="2"/>
  <c r="M76" i="2"/>
  <c r="M316" i="2"/>
  <c r="M220" i="2"/>
  <c r="N220" i="2" s="1"/>
  <c r="K162" i="2"/>
  <c r="M164" i="2"/>
  <c r="N164" i="2" s="1"/>
  <c r="M90" i="2"/>
  <c r="L274" i="2"/>
  <c r="L275" i="2" s="1"/>
  <c r="L276" i="2" s="1"/>
  <c r="M145" i="2"/>
  <c r="N145" i="2" s="1"/>
  <c r="K234" i="2"/>
  <c r="M243" i="2"/>
  <c r="M73" i="2"/>
  <c r="N73" i="2" s="1"/>
  <c r="M258" i="2"/>
  <c r="M227" i="2"/>
  <c r="M159" i="2"/>
  <c r="M379" i="2"/>
  <c r="N379" i="2" s="1"/>
  <c r="L321" i="2"/>
  <c r="L322" i="2" s="1"/>
  <c r="L323" i="2" s="1"/>
  <c r="L324" i="2" s="1"/>
  <c r="L325" i="2" s="1"/>
  <c r="L326" i="2" s="1"/>
  <c r="L327" i="2" s="1"/>
  <c r="L328" i="2" s="1"/>
  <c r="L329" i="2" s="1"/>
  <c r="L330" i="2" s="1"/>
  <c r="M92" i="2"/>
  <c r="K141" i="2"/>
  <c r="M149" i="2"/>
  <c r="N149" i="2" s="1"/>
  <c r="M150" i="2"/>
  <c r="M176" i="2"/>
  <c r="M221" i="2"/>
  <c r="N221" i="2" s="1"/>
  <c r="M165" i="2"/>
  <c r="M374" i="2"/>
  <c r="N374" i="2" s="1"/>
  <c r="K372" i="2"/>
  <c r="M48" i="2"/>
  <c r="M349" i="2"/>
  <c r="N349" i="2" s="1"/>
  <c r="K156" i="2"/>
  <c r="M152" i="2"/>
  <c r="M59" i="2"/>
  <c r="N59" i="2" s="1"/>
  <c r="M144" i="2"/>
  <c r="N144" i="2" s="1"/>
  <c r="M326" i="2"/>
  <c r="N326" i="2" s="1"/>
  <c r="M39" i="2"/>
  <c r="M108" i="2"/>
  <c r="M332" i="2"/>
  <c r="N332" i="2" s="1"/>
  <c r="M327" i="2"/>
  <c r="N327" i="2" s="1"/>
  <c r="I289" i="2"/>
  <c r="J289" i="2" s="1"/>
  <c r="I290" i="2"/>
  <c r="J290" i="2" s="1"/>
  <c r="K81" i="2"/>
  <c r="K90" i="2"/>
  <c r="M241" i="2"/>
  <c r="N241" i="2" s="1"/>
  <c r="N111" i="2"/>
  <c r="N251" i="2"/>
  <c r="N68" i="2"/>
  <c r="N53" i="2"/>
  <c r="N210" i="2"/>
  <c r="M84" i="2"/>
  <c r="M87" i="2"/>
  <c r="M83" i="2"/>
  <c r="M86" i="2"/>
  <c r="M88" i="2"/>
  <c r="M82" i="2"/>
  <c r="K78" i="2"/>
  <c r="M370" i="2"/>
  <c r="N370" i="2" s="1"/>
  <c r="M352" i="2"/>
  <c r="N352" i="2" s="1"/>
  <c r="N114" i="2"/>
  <c r="N174" i="2"/>
  <c r="N31" i="2"/>
  <c r="M368" i="2"/>
  <c r="N368" i="2" s="1"/>
  <c r="M65" i="2"/>
  <c r="M71" i="2"/>
  <c r="M351" i="2"/>
  <c r="N351" i="2" s="1"/>
  <c r="M198" i="2"/>
  <c r="N45" i="2"/>
  <c r="M346" i="2"/>
  <c r="N346" i="2" s="1"/>
  <c r="M115" i="2"/>
  <c r="M117" i="2"/>
  <c r="M301" i="2"/>
  <c r="M19" i="2"/>
  <c r="M22" i="2"/>
  <c r="M21" i="2"/>
  <c r="M24" i="2"/>
  <c r="M20" i="2"/>
  <c r="L93" i="2"/>
  <c r="L94" i="2" s="1"/>
  <c r="L95" i="2" s="1"/>
  <c r="L96" i="2" s="1"/>
  <c r="L97" i="2" s="1"/>
  <c r="L98" i="2" s="1"/>
  <c r="L99" i="2" s="1"/>
  <c r="L100" i="2" s="1"/>
  <c r="L101" i="2" s="1"/>
  <c r="L102" i="2" s="1"/>
  <c r="M104" i="2"/>
  <c r="M95" i="2"/>
  <c r="M102" i="2"/>
  <c r="M97" i="2"/>
  <c r="M93" i="2"/>
  <c r="M94" i="2"/>
  <c r="L213" i="2"/>
  <c r="L214" i="2" s="1"/>
  <c r="L215" i="2" s="1"/>
  <c r="L216" i="2" s="1"/>
  <c r="L217" i="2" s="1"/>
  <c r="L218" i="2" s="1"/>
  <c r="L219" i="2" s="1"/>
  <c r="L220" i="2" s="1"/>
  <c r="L221" i="2" s="1"/>
  <c r="L222" i="2" s="1"/>
  <c r="M224" i="2"/>
  <c r="M99" i="2"/>
  <c r="M49" i="2"/>
  <c r="M218" i="2"/>
  <c r="M101" i="2"/>
  <c r="M80" i="2"/>
  <c r="N321" i="2"/>
  <c r="N155" i="2"/>
  <c r="N142" i="2"/>
  <c r="N178" i="2"/>
  <c r="N317" i="2"/>
  <c r="M197" i="2"/>
  <c r="M275" i="2"/>
  <c r="M274" i="2"/>
  <c r="M215" i="2"/>
  <c r="M125" i="2"/>
  <c r="K63" i="2"/>
  <c r="M72" i="2"/>
  <c r="M69" i="2"/>
  <c r="M67" i="2"/>
  <c r="M66" i="2"/>
  <c r="M63" i="2"/>
  <c r="M61" i="2"/>
  <c r="M64" i="2"/>
  <c r="L61" i="2"/>
  <c r="L62" i="2" s="1"/>
  <c r="L63" i="2" s="1"/>
  <c r="L64" i="2" s="1"/>
  <c r="L65" i="2" s="1"/>
  <c r="L66" i="2" s="1"/>
  <c r="N147" i="2"/>
  <c r="M181" i="2"/>
  <c r="M209" i="2"/>
  <c r="M189" i="2"/>
  <c r="N168" i="2"/>
  <c r="N237" i="2"/>
  <c r="N179" i="2"/>
  <c r="M302" i="2"/>
  <c r="N257" i="2"/>
  <c r="N169" i="2"/>
  <c r="M365" i="2"/>
  <c r="N365" i="2" s="1"/>
  <c r="M363" i="2"/>
  <c r="N363" i="2" s="1"/>
  <c r="K354" i="2"/>
  <c r="M364" i="2"/>
  <c r="N364" i="2" s="1"/>
  <c r="M357" i="2"/>
  <c r="N357" i="2" s="1"/>
  <c r="K96" i="2"/>
  <c r="M105" i="2"/>
  <c r="M313" i="2"/>
  <c r="K303" i="2"/>
  <c r="M311" i="2"/>
  <c r="M310" i="2"/>
  <c r="M239" i="2"/>
  <c r="K231" i="2"/>
  <c r="M240" i="2"/>
  <c r="M238" i="2"/>
  <c r="M232" i="2"/>
  <c r="M230" i="2"/>
  <c r="M231" i="2"/>
  <c r="N156" i="2"/>
  <c r="N196" i="2"/>
  <c r="N259" i="2"/>
  <c r="M183" i="2"/>
  <c r="M233" i="2"/>
  <c r="N322" i="2"/>
  <c r="N264" i="2"/>
  <c r="M359" i="2"/>
  <c r="N359" i="2" s="1"/>
  <c r="N75" i="2"/>
  <c r="M204" i="2"/>
  <c r="M288" i="2"/>
  <c r="M217" i="2"/>
  <c r="M354" i="2"/>
  <c r="L344" i="2"/>
  <c r="L345" i="2" s="1"/>
  <c r="L346" i="2" s="1"/>
  <c r="L347" i="2" s="1"/>
  <c r="L348" i="2" s="1"/>
  <c r="L349" i="2" s="1"/>
  <c r="L350" i="2" s="1"/>
  <c r="L351" i="2" s="1"/>
  <c r="L352" i="2" s="1"/>
  <c r="L353" i="2" s="1"/>
  <c r="L354" i="2" s="1"/>
  <c r="K345" i="2"/>
  <c r="M355" i="2"/>
  <c r="N355" i="2" s="1"/>
  <c r="M353" i="2"/>
  <c r="N353" i="2" s="1"/>
  <c r="M347" i="2"/>
  <c r="N347" i="2" s="1"/>
  <c r="N46" i="2"/>
  <c r="N328" i="2"/>
  <c r="N161" i="2"/>
  <c r="M366" i="2"/>
  <c r="L355" i="2"/>
  <c r="L356" i="2" s="1"/>
  <c r="L357" i="2" s="1"/>
  <c r="L358" i="2" s="1"/>
  <c r="L359" i="2" s="1"/>
  <c r="L360" i="2" s="1"/>
  <c r="K357" i="2"/>
  <c r="M367" i="2"/>
  <c r="N367" i="2" s="1"/>
  <c r="M361" i="2"/>
  <c r="N361" i="2" s="1"/>
  <c r="M78" i="2"/>
  <c r="M371" i="2"/>
  <c r="N371" i="2" s="1"/>
  <c r="M121" i="2"/>
  <c r="M96" i="2"/>
  <c r="N146" i="2"/>
  <c r="N173" i="2"/>
  <c r="N228" i="2"/>
  <c r="M98" i="2"/>
  <c r="M201" i="2"/>
  <c r="N172" i="2"/>
  <c r="M120" i="2"/>
  <c r="K111" i="2"/>
  <c r="M119" i="2"/>
  <c r="M254" i="2"/>
  <c r="M250" i="2"/>
  <c r="K246" i="2"/>
  <c r="M252" i="2"/>
  <c r="M253" i="2"/>
  <c r="M255" i="2"/>
  <c r="M256" i="2"/>
  <c r="M246" i="2"/>
  <c r="M247" i="2"/>
  <c r="M388" i="2"/>
  <c r="N388" i="2" s="1"/>
  <c r="M373" i="2"/>
  <c r="N373" i="2" s="1"/>
  <c r="L296" i="2"/>
  <c r="L297" i="2" s="1"/>
  <c r="L298" i="2" s="1"/>
  <c r="L299" i="2" s="1"/>
  <c r="L300" i="2" s="1"/>
  <c r="L301" i="2" s="1"/>
  <c r="L302" i="2" s="1"/>
  <c r="L303" i="2" s="1"/>
  <c r="L304" i="2" s="1"/>
  <c r="L305" i="2" s="1"/>
  <c r="L306" i="2" s="1"/>
  <c r="K297" i="2"/>
  <c r="M306" i="2"/>
  <c r="M307" i="2"/>
  <c r="M303" i="2"/>
  <c r="M304" i="2"/>
  <c r="K375" i="2"/>
  <c r="M387" i="2"/>
  <c r="N387" i="2" s="1"/>
  <c r="M41" i="2"/>
  <c r="M137" i="2"/>
  <c r="M272" i="2"/>
  <c r="M266" i="2"/>
  <c r="M270" i="2"/>
  <c r="M269" i="2"/>
  <c r="M267" i="2"/>
  <c r="L261" i="2"/>
  <c r="L262" i="2" s="1"/>
  <c r="L263" i="2" s="1"/>
  <c r="L264" i="2" s="1"/>
  <c r="L265" i="2" s="1"/>
  <c r="L266" i="2" s="1"/>
  <c r="L267" i="2" s="1"/>
  <c r="L268" i="2" s="1"/>
  <c r="L269" i="2" s="1"/>
  <c r="L270" i="2" s="1"/>
  <c r="M271" i="2"/>
  <c r="M18" i="2"/>
  <c r="N18" i="2" s="1"/>
  <c r="M23" i="2"/>
  <c r="N154" i="2"/>
  <c r="N175" i="2"/>
  <c r="M62" i="2"/>
  <c r="M245" i="2"/>
  <c r="N162" i="2"/>
  <c r="N92" i="2"/>
  <c r="M112" i="2"/>
  <c r="M348" i="2"/>
  <c r="N348" i="2" s="1"/>
  <c r="K261" i="2"/>
  <c r="M234" i="2"/>
  <c r="M109" i="2"/>
  <c r="M263" i="2"/>
  <c r="M79" i="2"/>
  <c r="K276" i="2"/>
  <c r="M276" i="2"/>
  <c r="M116" i="2"/>
  <c r="M223" i="2"/>
  <c r="M192" i="2"/>
  <c r="K183" i="2"/>
  <c r="M190" i="2"/>
  <c r="M191" i="2"/>
  <c r="M188" i="2"/>
  <c r="M187" i="2"/>
  <c r="M185" i="2"/>
  <c r="M186" i="2"/>
  <c r="M184" i="2"/>
  <c r="M350" i="2"/>
  <c r="N350" i="2" s="1"/>
  <c r="N77" i="2"/>
  <c r="M372" i="2"/>
  <c r="N372" i="2" s="1"/>
  <c r="K363" i="2"/>
  <c r="L361" i="2"/>
  <c r="L362" i="2" s="1"/>
  <c r="L363" i="2" s="1"/>
  <c r="L364" i="2" s="1"/>
  <c r="L365" i="2" s="1"/>
  <c r="L366" i="2" s="1"/>
  <c r="N100" i="2"/>
  <c r="N50" i="2"/>
  <c r="N222" i="2"/>
  <c r="M208" i="2"/>
  <c r="K198" i="2"/>
  <c r="M205" i="2"/>
  <c r="M207" i="2"/>
  <c r="M202" i="2"/>
  <c r="N51" i="2"/>
  <c r="N248" i="2"/>
  <c r="M312" i="2"/>
  <c r="N268" i="2"/>
  <c r="M113" i="2"/>
  <c r="M356" i="2"/>
  <c r="N356" i="2" s="1"/>
  <c r="M40" i="2"/>
  <c r="L29" i="2"/>
  <c r="L30" i="2" s="1"/>
  <c r="M35" i="2"/>
  <c r="M29" i="2"/>
  <c r="M30" i="2"/>
  <c r="M38" i="2"/>
  <c r="M37" i="2"/>
  <c r="M70" i="2"/>
  <c r="M103" i="2"/>
  <c r="K30" i="2"/>
  <c r="M308" i="2"/>
  <c r="N108" i="2"/>
  <c r="M385" i="2"/>
  <c r="N385" i="2" s="1"/>
  <c r="L45" i="2"/>
  <c r="L46" i="2" s="1"/>
  <c r="L47" i="2" s="1"/>
  <c r="L48" i="2" s="1"/>
  <c r="L49" i="2" s="1"/>
  <c r="L50" i="2" s="1"/>
  <c r="L51" i="2" s="1"/>
  <c r="L52" i="2" s="1"/>
  <c r="L53" i="2" s="1"/>
  <c r="L54" i="2" s="1"/>
  <c r="M54" i="2"/>
  <c r="M56" i="2"/>
  <c r="M133" i="2"/>
  <c r="M131" i="2"/>
  <c r="M126" i="2"/>
  <c r="M129" i="2"/>
  <c r="M128" i="2"/>
  <c r="M136" i="2"/>
  <c r="K126" i="2"/>
  <c r="M132" i="2"/>
  <c r="M135" i="2"/>
  <c r="M127" i="2"/>
  <c r="M134" i="2"/>
  <c r="M273" i="2"/>
  <c r="K264" i="2"/>
  <c r="M377" i="2"/>
  <c r="N377" i="2" s="1"/>
  <c r="M52" i="2"/>
  <c r="M383" i="2"/>
  <c r="N383" i="2" s="1"/>
  <c r="M55" i="2"/>
  <c r="M81" i="2"/>
  <c r="M249" i="2"/>
  <c r="M33" i="2"/>
  <c r="N167" i="2"/>
  <c r="K93" i="2"/>
  <c r="M110" i="2"/>
  <c r="M309" i="2"/>
  <c r="M229" i="2"/>
  <c r="M199" i="2"/>
  <c r="M345" i="2"/>
  <c r="N345" i="2" s="1"/>
  <c r="M358" i="2"/>
  <c r="N358" i="2" s="1"/>
  <c r="N316" i="2"/>
  <c r="M216" i="2"/>
  <c r="N329" i="2"/>
  <c r="N163" i="2"/>
  <c r="M285" i="2" l="1"/>
  <c r="M284" i="2"/>
  <c r="N141" i="2"/>
  <c r="M286" i="2"/>
  <c r="N286" i="2" s="1"/>
  <c r="N159" i="2"/>
  <c r="N171" i="2"/>
  <c r="N48" i="2"/>
  <c r="M342" i="2"/>
  <c r="N342" i="2" s="1"/>
  <c r="N170" i="2"/>
  <c r="N165" i="2"/>
  <c r="N44" i="2"/>
  <c r="N194" i="2"/>
  <c r="N36" i="2"/>
  <c r="M298" i="2"/>
  <c r="N160" i="2"/>
  <c r="N182" i="2"/>
  <c r="N27" i="2"/>
  <c r="N227" i="2"/>
  <c r="N140" i="2"/>
  <c r="M294" i="2"/>
  <c r="N294" i="2" s="1"/>
  <c r="N39" i="2"/>
  <c r="N320" i="2"/>
  <c r="M287" i="2"/>
  <c r="N244" i="2"/>
  <c r="M293" i="2"/>
  <c r="N293" i="2" s="1"/>
  <c r="N236" i="2"/>
  <c r="M335" i="2"/>
  <c r="N335" i="2" s="1"/>
  <c r="M296" i="2"/>
  <c r="N296" i="2" s="1"/>
  <c r="N193" i="2"/>
  <c r="M280" i="2"/>
  <c r="N152" i="2"/>
  <c r="K291" i="2"/>
  <c r="N153" i="2"/>
  <c r="N130" i="2"/>
  <c r="N122" i="2"/>
  <c r="N176" i="2"/>
  <c r="M277" i="2"/>
  <c r="M279" i="2"/>
  <c r="M281" i="2"/>
  <c r="L277" i="2"/>
  <c r="L278" i="2" s="1"/>
  <c r="L279" i="2" s="1"/>
  <c r="L280" i="2" s="1"/>
  <c r="L281" i="2" s="1"/>
  <c r="L282" i="2" s="1"/>
  <c r="M282" i="2"/>
  <c r="M283" i="2"/>
  <c r="N258" i="2"/>
  <c r="N318" i="2"/>
  <c r="M295" i="2"/>
  <c r="N295" i="2" s="1"/>
  <c r="N214" i="2"/>
  <c r="M297" i="2"/>
  <c r="N297" i="2" s="1"/>
  <c r="N90" i="2"/>
  <c r="M289" i="2"/>
  <c r="N206" i="2"/>
  <c r="M299" i="2"/>
  <c r="N299" i="2" s="1"/>
  <c r="M290" i="2"/>
  <c r="N76" i="2"/>
  <c r="N124" i="2"/>
  <c r="N242" i="2"/>
  <c r="N331" i="2"/>
  <c r="N58" i="2"/>
  <c r="N32" i="2"/>
  <c r="N324" i="2"/>
  <c r="N150" i="2"/>
  <c r="M300" i="2"/>
  <c r="N91" i="2"/>
  <c r="N151" i="2"/>
  <c r="M291" i="2"/>
  <c r="N243" i="2"/>
  <c r="M292" i="2"/>
  <c r="L332" i="2"/>
  <c r="L333" i="2" s="1"/>
  <c r="L334" i="2" s="1"/>
  <c r="L335" i="2" s="1"/>
  <c r="L336" i="2" s="1"/>
  <c r="L337" i="2" s="1"/>
  <c r="L338" i="2" s="1"/>
  <c r="L339" i="2" s="1"/>
  <c r="L340" i="2" s="1"/>
  <c r="L341" i="2" s="1"/>
  <c r="L342" i="2" s="1"/>
  <c r="M343" i="2"/>
  <c r="N343" i="2" s="1"/>
  <c r="K333" i="2"/>
  <c r="M333" i="2"/>
  <c r="N333" i="2" s="1"/>
  <c r="M337" i="2"/>
  <c r="N337" i="2" s="1"/>
  <c r="M341" i="2"/>
  <c r="N341" i="2" s="1"/>
  <c r="M334" i="2"/>
  <c r="N334" i="2" s="1"/>
  <c r="M339" i="2"/>
  <c r="N339" i="2" s="1"/>
  <c r="M338" i="2"/>
  <c r="N338" i="2" s="1"/>
  <c r="L289" i="2"/>
  <c r="L290" i="2" s="1"/>
  <c r="L291" i="2" s="1"/>
  <c r="L292" i="2" s="1"/>
  <c r="L293" i="2" s="1"/>
  <c r="L294" i="2" s="1"/>
  <c r="M340" i="2"/>
  <c r="N340" i="2" s="1"/>
  <c r="N308" i="2"/>
  <c r="N312" i="2"/>
  <c r="N285" i="2"/>
  <c r="N72" i="2"/>
  <c r="N83" i="2"/>
  <c r="N52" i="2"/>
  <c r="N87" i="2"/>
  <c r="N199" i="2"/>
  <c r="N132" i="2"/>
  <c r="N103" i="2"/>
  <c r="N40" i="2"/>
  <c r="N208" i="2"/>
  <c r="N191" i="2"/>
  <c r="N287" i="2"/>
  <c r="N263" i="2"/>
  <c r="N41" i="2"/>
  <c r="N252" i="2"/>
  <c r="N209" i="2"/>
  <c r="N64" i="2"/>
  <c r="N125" i="2"/>
  <c r="N275" i="2"/>
  <c r="N20" i="2"/>
  <c r="N84" i="2"/>
  <c r="N229" i="2"/>
  <c r="N56" i="2"/>
  <c r="N113" i="2"/>
  <c r="N190" i="2"/>
  <c r="N109" i="2"/>
  <c r="N267" i="2"/>
  <c r="N304" i="2"/>
  <c r="N238" i="2"/>
  <c r="N313" i="2"/>
  <c r="N302" i="2"/>
  <c r="N61" i="2"/>
  <c r="N215" i="2"/>
  <c r="N197" i="2"/>
  <c r="N94" i="2"/>
  <c r="N24" i="2"/>
  <c r="N71" i="2"/>
  <c r="N249" i="2"/>
  <c r="N131" i="2"/>
  <c r="N187" i="2"/>
  <c r="N112" i="2"/>
  <c r="N245" i="2"/>
  <c r="N271" i="2"/>
  <c r="N204" i="2"/>
  <c r="N49" i="2"/>
  <c r="N104" i="2"/>
  <c r="N284" i="2"/>
  <c r="N120" i="2"/>
  <c r="N232" i="2"/>
  <c r="N309" i="2"/>
  <c r="N54" i="2"/>
  <c r="N37" i="2"/>
  <c r="N276" i="2"/>
  <c r="N303" i="2"/>
  <c r="N247" i="2"/>
  <c r="N201" i="2"/>
  <c r="N183" i="2"/>
  <c r="N63" i="2"/>
  <c r="N80" i="2"/>
  <c r="N21" i="2"/>
  <c r="N110" i="2"/>
  <c r="N38" i="2"/>
  <c r="N202" i="2"/>
  <c r="N192" i="2"/>
  <c r="N234" i="2"/>
  <c r="N23" i="2"/>
  <c r="N270" i="2"/>
  <c r="N307" i="2"/>
  <c r="N254" i="2"/>
  <c r="N98" i="2"/>
  <c r="N217" i="2"/>
  <c r="N240" i="2"/>
  <c r="N66" i="2"/>
  <c r="N101" i="2"/>
  <c r="N97" i="2"/>
  <c r="N22" i="2"/>
  <c r="N117" i="2"/>
  <c r="N198" i="2"/>
  <c r="N88" i="2"/>
  <c r="N255" i="2"/>
  <c r="N78" i="2"/>
  <c r="N230" i="2"/>
  <c r="N189" i="2"/>
  <c r="N135" i="2"/>
  <c r="N253" i="2"/>
  <c r="N224" i="2"/>
  <c r="N136" i="2"/>
  <c r="N184" i="2"/>
  <c r="N250" i="2"/>
  <c r="N181" i="2"/>
  <c r="N81" i="2"/>
  <c r="N273" i="2"/>
  <c r="N129" i="2"/>
  <c r="N30" i="2"/>
  <c r="N207" i="2"/>
  <c r="N186" i="2"/>
  <c r="N223" i="2"/>
  <c r="N282" i="2"/>
  <c r="N281" i="2"/>
  <c r="N266" i="2"/>
  <c r="N306" i="2"/>
  <c r="N246" i="2"/>
  <c r="N96" i="2"/>
  <c r="N366" i="2"/>
  <c r="N105" i="2"/>
  <c r="N67" i="2"/>
  <c r="N102" i="2"/>
  <c r="N19" i="2"/>
  <c r="N115" i="2"/>
  <c r="N86" i="2"/>
  <c r="N127" i="2"/>
  <c r="N35" i="2"/>
  <c r="N310" i="2"/>
  <c r="N133" i="2"/>
  <c r="N188" i="2"/>
  <c r="N79" i="2"/>
  <c r="N62" i="2"/>
  <c r="N137" i="2"/>
  <c r="N311" i="2"/>
  <c r="N269" i="2"/>
  <c r="N93" i="2"/>
  <c r="N301" i="2"/>
  <c r="N65" i="2"/>
  <c r="N82" i="2"/>
  <c r="N128" i="2"/>
  <c r="N216" i="2"/>
  <c r="N33" i="2"/>
  <c r="N55" i="2"/>
  <c r="N134" i="2"/>
  <c r="N126" i="2"/>
  <c r="N70" i="2"/>
  <c r="N29" i="2"/>
  <c r="N205" i="2"/>
  <c r="N185" i="2"/>
  <c r="N116" i="2"/>
  <c r="N272" i="2"/>
  <c r="N256" i="2"/>
  <c r="N119" i="2"/>
  <c r="N121" i="2"/>
  <c r="N354" i="2"/>
  <c r="N288" i="2"/>
  <c r="N233" i="2"/>
  <c r="N231" i="2"/>
  <c r="N239" i="2"/>
  <c r="N69" i="2"/>
  <c r="N274" i="2"/>
  <c r="N218" i="2"/>
  <c r="N99" i="2"/>
  <c r="N95" i="2"/>
  <c r="N290" i="2" l="1"/>
  <c r="N298" i="2"/>
  <c r="N277" i="2"/>
  <c r="N291" i="2"/>
  <c r="N283" i="2"/>
  <c r="N279" i="2"/>
  <c r="N292" i="2"/>
  <c r="N280" i="2"/>
  <c r="N289" i="2"/>
  <c r="N300" i="2"/>
</calcChain>
</file>

<file path=xl/sharedStrings.xml><?xml version="1.0" encoding="utf-8"?>
<sst xmlns="http://schemas.openxmlformats.org/spreadsheetml/2006/main" count="38" uniqueCount="18">
  <si>
    <t>Tie</t>
  </si>
  <si>
    <t>Quarterly</t>
  </si>
  <si>
    <t>Change in</t>
  </si>
  <si>
    <t>total, or</t>
  </si>
  <si>
    <t>rolling</t>
  </si>
  <si>
    <t>Ratio</t>
  </si>
  <si>
    <t>Crosstie Production, Inventory &amp; Purchases in thousands</t>
  </si>
  <si>
    <t>Inventory</t>
  </si>
  <si>
    <t>Purchases</t>
  </si>
  <si>
    <t xml:space="preserve">    - -  </t>
  </si>
  <si>
    <t>to Sales</t>
  </si>
  <si>
    <t>Mo/Yr</t>
  </si>
  <si>
    <t>Production</t>
  </si>
  <si>
    <t>12 month</t>
  </si>
  <si>
    <t>YTD Tie</t>
  </si>
  <si>
    <t>Annual</t>
  </si>
  <si>
    <t>moving avg.</t>
  </si>
  <si>
    <t>3-month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</si>
</sst>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8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86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17" fontId="2" fillId="0" borderId="0" xfId="0" applyNumberFormat="1" applyFont="1"/>
    <xf numFmtId="164" fontId="2" fillId="0" borderId="0" xfId="1" applyNumberFormat="1" applyFont="1"/>
    <xf numFmtId="164" fontId="3" fillId="0" borderId="0" xfId="1" applyNumberFormat="1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164" fontId="1" fillId="0" borderId="0" xfId="1" applyNumberFormat="1" applyFont="1"/>
    <xf numFmtId="164" fontId="5" fillId="0" borderId="0" xfId="1" applyNumberFormat="1" applyFont="1"/>
    <xf numFmtId="3" fontId="2" fillId="0" borderId="0" xfId="1" applyNumberFormat="1" applyFont="1"/>
    <xf numFmtId="164" fontId="8" fillId="0" borderId="0" xfId="1" applyNumberFormat="1" applyFont="1"/>
    <xf numFmtId="3" fontId="1" fillId="0" borderId="0" xfId="1" applyNumberFormat="1" applyFont="1"/>
    <xf numFmtId="0" fontId="0" fillId="0" borderId="0" xfId="0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/>
    <xf numFmtId="0" fontId="4" fillId="0" borderId="0" xfId="0" applyFont="1" applyFill="1"/>
    <xf numFmtId="164" fontId="2" fillId="0" borderId="0" xfId="1" applyNumberFormat="1" applyFont="1" applyFill="1"/>
    <xf numFmtId="37" fontId="1" fillId="0" borderId="0" xfId="1" applyNumberFormat="1" applyFont="1" applyFill="1"/>
    <xf numFmtId="164" fontId="3" fillId="0" borderId="0" xfId="1" applyNumberFormat="1" applyFont="1" applyFill="1"/>
    <xf numFmtId="2" fontId="2" fillId="0" borderId="0" xfId="1" applyNumberFormat="1" applyFont="1" applyFill="1"/>
    <xf numFmtId="37" fontId="2" fillId="0" borderId="0" xfId="1" applyNumberFormat="1" applyFont="1" applyFill="1"/>
    <xf numFmtId="164" fontId="1" fillId="0" borderId="0" xfId="1" applyNumberFormat="1" applyFont="1" applyFill="1"/>
    <xf numFmtId="164" fontId="5" fillId="0" borderId="0" xfId="1" applyNumberFormat="1" applyFont="1" applyFill="1"/>
    <xf numFmtId="3" fontId="2" fillId="0" borderId="0" xfId="1" applyNumberFormat="1" applyFont="1" applyFill="1"/>
    <xf numFmtId="164" fontId="8" fillId="0" borderId="0" xfId="1" applyNumberFormat="1" applyFont="1" applyFill="1"/>
    <xf numFmtId="3" fontId="1" fillId="0" borderId="0" xfId="1" applyNumberFormat="1" applyFont="1" applyFill="1"/>
    <xf numFmtId="0" fontId="0" fillId="0" borderId="0" xfId="0" applyFill="1" applyBorder="1"/>
    <xf numFmtId="17" fontId="1" fillId="0" borderId="0" xfId="0" applyNumberFormat="1" applyFont="1"/>
    <xf numFmtId="165" fontId="0" fillId="0" borderId="0" xfId="0" applyNumberFormat="1" applyFont="1" applyFill="1"/>
    <xf numFmtId="164" fontId="0" fillId="0" borderId="0" xfId="0" applyNumberFormat="1" applyFont="1" applyFill="1"/>
    <xf numFmtId="2" fontId="1" fillId="0" borderId="0" xfId="1" applyNumberFormat="1" applyFont="1" applyFill="1"/>
    <xf numFmtId="164" fontId="0" fillId="0" borderId="0" xfId="1" applyNumberFormat="1" applyFont="1"/>
    <xf numFmtId="164" fontId="1" fillId="0" borderId="0" xfId="1" applyNumberFormat="1" applyFont="1" applyAlignment="1"/>
    <xf numFmtId="164" fontId="8" fillId="0" borderId="0" xfId="1" applyNumberFormat="1" applyFont="1" applyAlignment="1"/>
    <xf numFmtId="164" fontId="0" fillId="0" borderId="0" xfId="1" applyNumberFormat="1" applyFont="1" applyAlignment="1"/>
  </cellXfs>
  <cellStyles count="686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P469"/>
  <sheetViews>
    <sheetView tabSelected="1" zoomScale="150" zoomScaleNormal="150" zoomScalePageLayoutView="150" workbookViewId="0">
      <pane xSplit="2" ySplit="6" topLeftCell="C449" activePane="bottomRight" state="frozen"/>
      <selection pane="topRight"/>
      <selection pane="bottomLeft"/>
      <selection pane="bottomRight" activeCell="A468" sqref="A468"/>
    </sheetView>
  </sheetViews>
  <sheetFormatPr defaultColWidth="8.85546875" defaultRowHeight="12.75" x14ac:dyDescent="0.2"/>
  <cols>
    <col min="1" max="1" width="8.85546875" hidden="1" customWidth="1"/>
    <col min="2" max="2" width="12.42578125" customWidth="1"/>
    <col min="3" max="3" width="11.42578125" style="33" customWidth="1"/>
    <col min="4" max="4" width="11" customWidth="1"/>
    <col min="5" max="5" width="11.140625" customWidth="1"/>
    <col min="6" max="6" width="11" customWidth="1"/>
    <col min="7" max="7" width="10" style="33" customWidth="1"/>
    <col min="8" max="8" width="11.85546875" style="13" customWidth="1"/>
    <col min="9" max="9" width="10.7109375" style="13" customWidth="1"/>
    <col min="10" max="13" width="11.42578125" style="13" customWidth="1"/>
    <col min="14" max="14" width="10.42578125" style="13" customWidth="1"/>
  </cols>
  <sheetData>
    <row r="1" spans="1:14" x14ac:dyDescent="0.2">
      <c r="B1" s="5" t="s">
        <v>6</v>
      </c>
      <c r="M1" s="28"/>
    </row>
    <row r="2" spans="1:14" x14ac:dyDescent="0.2">
      <c r="F2" s="5" t="s">
        <v>13</v>
      </c>
      <c r="M2" s="15" t="s">
        <v>13</v>
      </c>
    </row>
    <row r="3" spans="1:14" x14ac:dyDescent="0.2">
      <c r="B3" s="5"/>
      <c r="F3" s="5" t="s">
        <v>4</v>
      </c>
      <c r="H3" s="15" t="s">
        <v>17</v>
      </c>
      <c r="M3" s="15" t="s">
        <v>4</v>
      </c>
    </row>
    <row r="4" spans="1:14" x14ac:dyDescent="0.2">
      <c r="B4" s="5"/>
      <c r="C4" s="3"/>
      <c r="D4" s="5" t="s">
        <v>1</v>
      </c>
      <c r="E4" s="5"/>
      <c r="F4" s="5" t="s">
        <v>3</v>
      </c>
      <c r="G4" s="3"/>
      <c r="H4" s="15" t="s">
        <v>16</v>
      </c>
      <c r="I4" s="15"/>
      <c r="J4" s="15"/>
      <c r="K4" s="15" t="s">
        <v>1</v>
      </c>
      <c r="L4" s="15"/>
      <c r="M4" s="15" t="s">
        <v>3</v>
      </c>
      <c r="N4" s="15" t="s">
        <v>7</v>
      </c>
    </row>
    <row r="5" spans="1:14" x14ac:dyDescent="0.2">
      <c r="B5" s="5"/>
      <c r="C5" s="3" t="s">
        <v>0</v>
      </c>
      <c r="D5" s="5" t="s">
        <v>0</v>
      </c>
      <c r="E5" s="5" t="s">
        <v>14</v>
      </c>
      <c r="F5" s="5" t="s">
        <v>15</v>
      </c>
      <c r="G5" s="3" t="s">
        <v>0</v>
      </c>
      <c r="H5" s="15" t="s">
        <v>0</v>
      </c>
      <c r="I5" s="15" t="s">
        <v>2</v>
      </c>
      <c r="J5" s="15" t="s">
        <v>0</v>
      </c>
      <c r="K5" s="15" t="s">
        <v>0</v>
      </c>
      <c r="L5" s="15" t="s">
        <v>14</v>
      </c>
      <c r="M5" s="15" t="s">
        <v>15</v>
      </c>
      <c r="N5" s="15" t="s">
        <v>10</v>
      </c>
    </row>
    <row r="6" spans="1:14" x14ac:dyDescent="0.2">
      <c r="B6" s="6" t="s">
        <v>11</v>
      </c>
      <c r="C6" s="7" t="s">
        <v>12</v>
      </c>
      <c r="D6" s="7" t="s">
        <v>12</v>
      </c>
      <c r="E6" s="7" t="s">
        <v>12</v>
      </c>
      <c r="F6" s="6" t="s">
        <v>12</v>
      </c>
      <c r="G6" s="7" t="s">
        <v>7</v>
      </c>
      <c r="H6" s="16" t="s">
        <v>7</v>
      </c>
      <c r="I6" s="16" t="s">
        <v>7</v>
      </c>
      <c r="J6" s="17" t="s">
        <v>8</v>
      </c>
      <c r="K6" s="17" t="s">
        <v>8</v>
      </c>
      <c r="L6" s="17" t="s">
        <v>8</v>
      </c>
      <c r="M6" s="17" t="s">
        <v>8</v>
      </c>
      <c r="N6" s="17" t="s">
        <v>5</v>
      </c>
    </row>
    <row r="7" spans="1:14" x14ac:dyDescent="0.2">
      <c r="A7">
        <f>MONTH(B7)</f>
        <v>1</v>
      </c>
      <c r="B7" s="1">
        <v>30317</v>
      </c>
      <c r="C7" s="2">
        <v>776</v>
      </c>
      <c r="D7" s="2"/>
      <c r="E7" s="8">
        <f>IF(MONTH($B7)=1,C7,C7+E6)</f>
        <v>776</v>
      </c>
      <c r="F7" s="4"/>
      <c r="G7" s="2">
        <v>13195</v>
      </c>
      <c r="H7" s="18"/>
      <c r="I7" s="13" t="s">
        <v>9</v>
      </c>
      <c r="J7" s="18"/>
      <c r="K7" s="18"/>
      <c r="L7" s="18"/>
      <c r="M7" s="18"/>
      <c r="N7" s="18"/>
    </row>
    <row r="8" spans="1:14" x14ac:dyDescent="0.2">
      <c r="A8">
        <f t="shared" ref="A8:A71" si="0">MONTH(B8)</f>
        <v>2</v>
      </c>
      <c r="B8" s="1">
        <v>30348</v>
      </c>
      <c r="C8" s="2">
        <v>752</v>
      </c>
      <c r="D8" s="2"/>
      <c r="E8" s="8">
        <f t="shared" ref="E8:E71" si="1">IF(MONTH($B8)=1,C8,C8+E7)</f>
        <v>1528</v>
      </c>
      <c r="F8" s="4"/>
      <c r="G8" s="2">
        <v>13258</v>
      </c>
      <c r="H8" s="18"/>
      <c r="I8" s="14"/>
      <c r="J8" s="18"/>
      <c r="K8" s="18"/>
      <c r="L8" s="18"/>
      <c r="M8" s="18"/>
      <c r="N8" s="18"/>
    </row>
    <row r="9" spans="1:14" x14ac:dyDescent="0.2">
      <c r="A9">
        <f t="shared" si="0"/>
        <v>3</v>
      </c>
      <c r="B9" s="1">
        <v>30376</v>
      </c>
      <c r="C9" s="2">
        <v>792</v>
      </c>
      <c r="D9" s="2"/>
      <c r="E9" s="8">
        <f t="shared" si="1"/>
        <v>2320</v>
      </c>
      <c r="F9" s="4"/>
      <c r="G9" s="2">
        <v>12259</v>
      </c>
      <c r="H9" s="19">
        <f>AVERAGE(G7:G9)</f>
        <v>12904</v>
      </c>
      <c r="I9" s="14"/>
      <c r="J9" s="18"/>
      <c r="K9" s="18"/>
      <c r="L9" s="18"/>
      <c r="M9" s="18"/>
      <c r="N9" s="18"/>
    </row>
    <row r="10" spans="1:14" x14ac:dyDescent="0.2">
      <c r="A10">
        <f t="shared" si="0"/>
        <v>4</v>
      </c>
      <c r="B10" s="1">
        <v>30407</v>
      </c>
      <c r="C10" s="2">
        <v>966</v>
      </c>
      <c r="D10" s="2"/>
      <c r="E10" s="8">
        <f t="shared" si="1"/>
        <v>3286</v>
      </c>
      <c r="F10" s="4"/>
      <c r="G10" s="2">
        <v>11564</v>
      </c>
      <c r="H10" s="19">
        <f t="shared" ref="H10:H73" si="2">AVERAGE(G8:G10)</f>
        <v>12360.333333333334</v>
      </c>
      <c r="I10" s="14">
        <f>H10-H9</f>
        <v>-543.66666666666606</v>
      </c>
      <c r="J10" s="18">
        <f t="shared" ref="J10:J73" si="3">C10-I10</f>
        <v>1509.6666666666661</v>
      </c>
      <c r="K10" s="18"/>
      <c r="L10" s="18"/>
      <c r="M10" s="18"/>
      <c r="N10" s="18"/>
    </row>
    <row r="11" spans="1:14" x14ac:dyDescent="0.2">
      <c r="A11">
        <f t="shared" si="0"/>
        <v>5</v>
      </c>
      <c r="B11" s="1">
        <v>30437</v>
      </c>
      <c r="C11" s="2">
        <v>897</v>
      </c>
      <c r="D11" s="2"/>
      <c r="E11" s="8">
        <f t="shared" si="1"/>
        <v>4183</v>
      </c>
      <c r="F11" s="4"/>
      <c r="G11" s="2">
        <v>10869</v>
      </c>
      <c r="H11" s="19">
        <f t="shared" si="2"/>
        <v>11564</v>
      </c>
      <c r="I11" s="14">
        <f t="shared" ref="I11:I74" si="4">H11-H10</f>
        <v>-796.33333333333394</v>
      </c>
      <c r="J11" s="18">
        <f t="shared" si="3"/>
        <v>1693.3333333333339</v>
      </c>
      <c r="K11" s="18"/>
      <c r="L11" s="18"/>
      <c r="M11" s="18"/>
      <c r="N11" s="18"/>
    </row>
    <row r="12" spans="1:14" x14ac:dyDescent="0.2">
      <c r="A12">
        <f t="shared" si="0"/>
        <v>6</v>
      </c>
      <c r="B12" s="1">
        <v>30468</v>
      </c>
      <c r="C12" s="2">
        <v>1087</v>
      </c>
      <c r="D12" s="2"/>
      <c r="E12" s="8">
        <f t="shared" si="1"/>
        <v>5270</v>
      </c>
      <c r="F12" s="4"/>
      <c r="G12" s="2">
        <v>10022</v>
      </c>
      <c r="H12" s="19">
        <f t="shared" si="2"/>
        <v>10818.333333333334</v>
      </c>
      <c r="I12" s="14">
        <f t="shared" si="4"/>
        <v>-745.66666666666606</v>
      </c>
      <c r="J12" s="18">
        <f t="shared" si="3"/>
        <v>1832.6666666666661</v>
      </c>
      <c r="K12" s="18"/>
      <c r="L12" s="18"/>
      <c r="M12" s="18"/>
      <c r="N12" s="18"/>
    </row>
    <row r="13" spans="1:14" x14ac:dyDescent="0.2">
      <c r="A13">
        <f t="shared" si="0"/>
        <v>7</v>
      </c>
      <c r="B13" s="1">
        <v>30498</v>
      </c>
      <c r="C13" s="2">
        <v>1099</v>
      </c>
      <c r="D13" s="2"/>
      <c r="E13" s="8">
        <f t="shared" si="1"/>
        <v>6369</v>
      </c>
      <c r="F13" s="4"/>
      <c r="G13" s="2">
        <v>9295</v>
      </c>
      <c r="H13" s="19">
        <f t="shared" si="2"/>
        <v>10062</v>
      </c>
      <c r="I13" s="14">
        <f t="shared" si="4"/>
        <v>-756.33333333333394</v>
      </c>
      <c r="J13" s="18">
        <f t="shared" si="3"/>
        <v>1855.3333333333339</v>
      </c>
      <c r="K13" s="18"/>
      <c r="L13" s="18"/>
      <c r="M13" s="18"/>
      <c r="N13" s="18"/>
    </row>
    <row r="14" spans="1:14" x14ac:dyDescent="0.2">
      <c r="A14">
        <f t="shared" si="0"/>
        <v>8</v>
      </c>
      <c r="B14" s="1">
        <v>30529</v>
      </c>
      <c r="C14" s="2">
        <v>1243</v>
      </c>
      <c r="D14" s="2"/>
      <c r="E14" s="8">
        <f t="shared" si="1"/>
        <v>7612</v>
      </c>
      <c r="F14" s="4"/>
      <c r="G14" s="2">
        <v>9055</v>
      </c>
      <c r="H14" s="19">
        <f t="shared" si="2"/>
        <v>9457.3333333333339</v>
      </c>
      <c r="I14" s="14">
        <f t="shared" si="4"/>
        <v>-604.66666666666606</v>
      </c>
      <c r="J14" s="18">
        <f t="shared" si="3"/>
        <v>1847.6666666666661</v>
      </c>
      <c r="K14" s="18"/>
      <c r="L14" s="18"/>
      <c r="M14" s="18"/>
      <c r="N14" s="18"/>
    </row>
    <row r="15" spans="1:14" x14ac:dyDescent="0.2">
      <c r="A15">
        <f t="shared" si="0"/>
        <v>9</v>
      </c>
      <c r="B15" s="1">
        <v>30560</v>
      </c>
      <c r="C15" s="2">
        <v>1311</v>
      </c>
      <c r="D15" s="2"/>
      <c r="E15" s="8">
        <f t="shared" si="1"/>
        <v>8923</v>
      </c>
      <c r="F15" s="4"/>
      <c r="G15" s="2">
        <v>9036</v>
      </c>
      <c r="H15" s="19">
        <f t="shared" si="2"/>
        <v>9128.6666666666661</v>
      </c>
      <c r="I15" s="14">
        <f t="shared" si="4"/>
        <v>-328.66666666666788</v>
      </c>
      <c r="J15" s="18">
        <f t="shared" si="3"/>
        <v>1639.6666666666679</v>
      </c>
      <c r="K15" s="18"/>
      <c r="L15" s="18"/>
      <c r="M15" s="18"/>
      <c r="N15" s="18"/>
    </row>
    <row r="16" spans="1:14" x14ac:dyDescent="0.2">
      <c r="A16">
        <f t="shared" si="0"/>
        <v>10</v>
      </c>
      <c r="B16" s="1">
        <v>30590</v>
      </c>
      <c r="C16" s="2">
        <v>1395</v>
      </c>
      <c r="D16" s="2"/>
      <c r="E16" s="8">
        <f t="shared" si="1"/>
        <v>10318</v>
      </c>
      <c r="F16" s="4"/>
      <c r="G16" s="2">
        <v>9102</v>
      </c>
      <c r="H16" s="19">
        <f t="shared" si="2"/>
        <v>9064.3333333333339</v>
      </c>
      <c r="I16" s="14">
        <f t="shared" si="4"/>
        <v>-64.333333333332121</v>
      </c>
      <c r="J16" s="18">
        <f t="shared" si="3"/>
        <v>1459.3333333333321</v>
      </c>
      <c r="K16" s="18"/>
      <c r="L16" s="18"/>
      <c r="M16" s="18"/>
      <c r="N16" s="18"/>
    </row>
    <row r="17" spans="1:14" x14ac:dyDescent="0.2">
      <c r="A17">
        <f t="shared" si="0"/>
        <v>11</v>
      </c>
      <c r="B17" s="1">
        <v>30621</v>
      </c>
      <c r="C17" s="2">
        <v>1284</v>
      </c>
      <c r="D17" s="2"/>
      <c r="E17" s="8">
        <f t="shared" si="1"/>
        <v>11602</v>
      </c>
      <c r="F17" s="4"/>
      <c r="G17" s="2">
        <v>9431</v>
      </c>
      <c r="H17" s="19">
        <f t="shared" si="2"/>
        <v>9189.6666666666661</v>
      </c>
      <c r="I17" s="14">
        <f t="shared" si="4"/>
        <v>125.33333333333212</v>
      </c>
      <c r="J17" s="18">
        <f t="shared" si="3"/>
        <v>1158.6666666666679</v>
      </c>
      <c r="K17" s="18"/>
      <c r="L17" s="18"/>
      <c r="M17" s="18"/>
      <c r="N17" s="18"/>
    </row>
    <row r="18" spans="1:14" x14ac:dyDescent="0.2">
      <c r="A18">
        <f t="shared" si="0"/>
        <v>12</v>
      </c>
      <c r="B18" s="1">
        <v>30651</v>
      </c>
      <c r="C18" s="2">
        <v>1457</v>
      </c>
      <c r="D18" s="2"/>
      <c r="E18" s="8">
        <f t="shared" si="1"/>
        <v>13059</v>
      </c>
      <c r="F18" s="3">
        <f>SUM(C7:C18)</f>
        <v>13059</v>
      </c>
      <c r="G18" s="2">
        <v>9414</v>
      </c>
      <c r="H18" s="19">
        <f t="shared" si="2"/>
        <v>9315.6666666666661</v>
      </c>
      <c r="I18" s="14">
        <f t="shared" si="4"/>
        <v>126</v>
      </c>
      <c r="J18" s="18">
        <f t="shared" si="3"/>
        <v>1331</v>
      </c>
      <c r="K18" s="18"/>
      <c r="L18" s="18"/>
      <c r="M18" s="20">
        <f>SUM(J7:J18)+750</f>
        <v>15077.333333333334</v>
      </c>
      <c r="N18" s="21">
        <f>H18/M18</f>
        <v>0.61785903784931018</v>
      </c>
    </row>
    <row r="19" spans="1:14" x14ac:dyDescent="0.2">
      <c r="A19">
        <f t="shared" si="0"/>
        <v>1</v>
      </c>
      <c r="B19" s="1">
        <v>30682</v>
      </c>
      <c r="C19" s="2">
        <v>1015</v>
      </c>
      <c r="D19" s="2"/>
      <c r="E19" s="8">
        <f t="shared" si="1"/>
        <v>1015</v>
      </c>
      <c r="F19" s="2">
        <f t="shared" ref="F19:F81" si="5">SUM(C8:C19)</f>
        <v>13298</v>
      </c>
      <c r="G19" s="2">
        <v>9699</v>
      </c>
      <c r="H19" s="19">
        <f t="shared" si="2"/>
        <v>9514.6666666666661</v>
      </c>
      <c r="I19" s="14">
        <f t="shared" si="4"/>
        <v>199</v>
      </c>
      <c r="J19" s="18">
        <f t="shared" si="3"/>
        <v>816</v>
      </c>
      <c r="K19" s="18"/>
      <c r="L19" s="8">
        <f>IF(MONTH($B19)=1,J19,J19+L18)</f>
        <v>816</v>
      </c>
      <c r="M19" s="18">
        <f t="shared" ref="M19:M82" si="6">SUM(J8:J19)</f>
        <v>15143.333333333334</v>
      </c>
      <c r="N19" s="21">
        <f t="shared" ref="N19:N82" si="7">H19/M19</f>
        <v>0.62830728593440455</v>
      </c>
    </row>
    <row r="20" spans="1:14" x14ac:dyDescent="0.2">
      <c r="A20">
        <f t="shared" si="0"/>
        <v>2</v>
      </c>
      <c r="B20" s="1">
        <v>30713</v>
      </c>
      <c r="C20" s="2">
        <v>1067</v>
      </c>
      <c r="D20" s="2"/>
      <c r="E20" s="8">
        <f t="shared" si="1"/>
        <v>2082</v>
      </c>
      <c r="F20" s="2">
        <f t="shared" si="5"/>
        <v>13613</v>
      </c>
      <c r="G20" s="2">
        <v>8775</v>
      </c>
      <c r="H20" s="19">
        <f t="shared" si="2"/>
        <v>9296</v>
      </c>
      <c r="I20" s="14">
        <f t="shared" si="4"/>
        <v>-218.66666666666606</v>
      </c>
      <c r="J20" s="18">
        <f t="shared" si="3"/>
        <v>1285.6666666666661</v>
      </c>
      <c r="K20" s="18"/>
      <c r="L20" s="8">
        <f t="shared" ref="L20:L83" si="8">IF(MONTH($B20)=1,J20,J20+L19)</f>
        <v>2101.6666666666661</v>
      </c>
      <c r="M20" s="18">
        <f t="shared" si="6"/>
        <v>16429</v>
      </c>
      <c r="N20" s="21">
        <f t="shared" si="7"/>
        <v>0.56582871751171704</v>
      </c>
    </row>
    <row r="21" spans="1:14" x14ac:dyDescent="0.2">
      <c r="A21">
        <f t="shared" si="0"/>
        <v>3</v>
      </c>
      <c r="B21" s="1">
        <v>30742</v>
      </c>
      <c r="C21" s="2">
        <v>1215</v>
      </c>
      <c r="D21" s="2">
        <f>SUM(C19:C21)</f>
        <v>3297</v>
      </c>
      <c r="E21" s="8">
        <f t="shared" si="1"/>
        <v>3297</v>
      </c>
      <c r="F21" s="2">
        <f t="shared" si="5"/>
        <v>14036</v>
      </c>
      <c r="G21" s="2">
        <v>9870</v>
      </c>
      <c r="H21" s="19">
        <f t="shared" si="2"/>
        <v>9448</v>
      </c>
      <c r="I21" s="14">
        <f t="shared" si="4"/>
        <v>152</v>
      </c>
      <c r="J21" s="18">
        <f t="shared" si="3"/>
        <v>1063</v>
      </c>
      <c r="K21" s="18">
        <f>SUM(J19:J21)</f>
        <v>3164.6666666666661</v>
      </c>
      <c r="L21" s="8">
        <f t="shared" si="8"/>
        <v>3164.6666666666661</v>
      </c>
      <c r="M21" s="18">
        <f t="shared" si="6"/>
        <v>17492</v>
      </c>
      <c r="N21" s="21">
        <f t="shared" si="7"/>
        <v>0.54013263206037043</v>
      </c>
    </row>
    <row r="22" spans="1:14" x14ac:dyDescent="0.2">
      <c r="A22">
        <f t="shared" si="0"/>
        <v>4</v>
      </c>
      <c r="B22" s="1">
        <v>30773</v>
      </c>
      <c r="C22" s="2">
        <v>1025</v>
      </c>
      <c r="D22" s="2"/>
      <c r="E22" s="8">
        <f t="shared" si="1"/>
        <v>4322</v>
      </c>
      <c r="F22" s="2">
        <f t="shared" si="5"/>
        <v>14095</v>
      </c>
      <c r="G22" s="2">
        <v>9205</v>
      </c>
      <c r="H22" s="19">
        <f t="shared" si="2"/>
        <v>9283.3333333333339</v>
      </c>
      <c r="I22" s="14">
        <f t="shared" si="4"/>
        <v>-164.66666666666606</v>
      </c>
      <c r="J22" s="18">
        <f t="shared" si="3"/>
        <v>1189.6666666666661</v>
      </c>
      <c r="K22" s="18"/>
      <c r="L22" s="8">
        <f t="shared" si="8"/>
        <v>4354.3333333333321</v>
      </c>
      <c r="M22" s="18">
        <f t="shared" si="6"/>
        <v>17172</v>
      </c>
      <c r="N22" s="21">
        <f t="shared" si="7"/>
        <v>0.54060874291482264</v>
      </c>
    </row>
    <row r="23" spans="1:14" x14ac:dyDescent="0.2">
      <c r="A23">
        <f t="shared" si="0"/>
        <v>5</v>
      </c>
      <c r="B23" s="1">
        <v>30803</v>
      </c>
      <c r="C23" s="2">
        <v>1354</v>
      </c>
      <c r="D23" s="2"/>
      <c r="E23" s="8">
        <f t="shared" si="1"/>
        <v>5676</v>
      </c>
      <c r="F23" s="2">
        <f t="shared" si="5"/>
        <v>14552</v>
      </c>
      <c r="G23" s="2">
        <v>9619</v>
      </c>
      <c r="H23" s="19">
        <f t="shared" si="2"/>
        <v>9564.6666666666661</v>
      </c>
      <c r="I23" s="14">
        <f t="shared" si="4"/>
        <v>281.33333333333212</v>
      </c>
      <c r="J23" s="18">
        <f t="shared" si="3"/>
        <v>1072.6666666666679</v>
      </c>
      <c r="K23" s="18"/>
      <c r="L23" s="8">
        <f t="shared" si="8"/>
        <v>5427</v>
      </c>
      <c r="M23" s="18">
        <f t="shared" si="6"/>
        <v>16551.333333333336</v>
      </c>
      <c r="N23" s="21">
        <f t="shared" si="7"/>
        <v>0.57787892214121706</v>
      </c>
    </row>
    <row r="24" spans="1:14" x14ac:dyDescent="0.2">
      <c r="A24">
        <f t="shared" si="0"/>
        <v>6</v>
      </c>
      <c r="B24" s="1">
        <v>30834</v>
      </c>
      <c r="C24" s="2">
        <v>1664</v>
      </c>
      <c r="D24" s="2">
        <f>SUM(C22:C24)</f>
        <v>4043</v>
      </c>
      <c r="E24" s="8">
        <f t="shared" si="1"/>
        <v>7340</v>
      </c>
      <c r="F24" s="2">
        <f t="shared" si="5"/>
        <v>15129</v>
      </c>
      <c r="G24" s="2">
        <v>8382</v>
      </c>
      <c r="H24" s="19">
        <f t="shared" si="2"/>
        <v>9068.6666666666661</v>
      </c>
      <c r="I24" s="14">
        <f t="shared" si="4"/>
        <v>-496</v>
      </c>
      <c r="J24" s="18">
        <f t="shared" si="3"/>
        <v>2160</v>
      </c>
      <c r="K24" s="18">
        <f>SUM(J22:J24)</f>
        <v>4422.3333333333339</v>
      </c>
      <c r="L24" s="8">
        <f t="shared" si="8"/>
        <v>7587</v>
      </c>
      <c r="M24" s="18">
        <f t="shared" si="6"/>
        <v>16878.666666666668</v>
      </c>
      <c r="N24" s="21">
        <f t="shared" si="7"/>
        <v>0.53728572557074006</v>
      </c>
    </row>
    <row r="25" spans="1:14" x14ac:dyDescent="0.2">
      <c r="A25">
        <f t="shared" si="0"/>
        <v>7</v>
      </c>
      <c r="B25" s="1">
        <v>30864</v>
      </c>
      <c r="C25" s="2">
        <v>1423</v>
      </c>
      <c r="D25" s="2"/>
      <c r="E25" s="8">
        <f t="shared" si="1"/>
        <v>8763</v>
      </c>
      <c r="F25" s="2">
        <f t="shared" si="5"/>
        <v>15453</v>
      </c>
      <c r="G25" s="2">
        <v>8104</v>
      </c>
      <c r="H25" s="19">
        <f t="shared" si="2"/>
        <v>8701.6666666666661</v>
      </c>
      <c r="I25" s="14">
        <f t="shared" si="4"/>
        <v>-367</v>
      </c>
      <c r="J25" s="18">
        <f t="shared" si="3"/>
        <v>1790</v>
      </c>
      <c r="K25" s="18"/>
      <c r="L25" s="8">
        <f t="shared" si="8"/>
        <v>9377</v>
      </c>
      <c r="M25" s="18">
        <f t="shared" si="6"/>
        <v>16813.333333333336</v>
      </c>
      <c r="N25" s="21">
        <f t="shared" si="7"/>
        <v>0.51754559873116568</v>
      </c>
    </row>
    <row r="26" spans="1:14" x14ac:dyDescent="0.2">
      <c r="A26">
        <f t="shared" si="0"/>
        <v>8</v>
      </c>
      <c r="B26" s="1">
        <v>30895</v>
      </c>
      <c r="C26" s="2">
        <v>1611</v>
      </c>
      <c r="D26" s="2"/>
      <c r="E26" s="8">
        <f t="shared" si="1"/>
        <v>10374</v>
      </c>
      <c r="F26" s="2">
        <f t="shared" si="5"/>
        <v>15821</v>
      </c>
      <c r="G26" s="2">
        <v>7848</v>
      </c>
      <c r="H26" s="19">
        <f t="shared" si="2"/>
        <v>8111.333333333333</v>
      </c>
      <c r="I26" s="14">
        <f t="shared" si="4"/>
        <v>-590.33333333333303</v>
      </c>
      <c r="J26" s="18">
        <f t="shared" si="3"/>
        <v>2201.333333333333</v>
      </c>
      <c r="K26" s="18"/>
      <c r="L26" s="8">
        <f t="shared" si="8"/>
        <v>11578.333333333332</v>
      </c>
      <c r="M26" s="18">
        <f t="shared" si="6"/>
        <v>17167</v>
      </c>
      <c r="N26" s="21">
        <f t="shared" si="7"/>
        <v>0.47249567969553985</v>
      </c>
    </row>
    <row r="27" spans="1:14" x14ac:dyDescent="0.2">
      <c r="A27">
        <f t="shared" si="0"/>
        <v>9</v>
      </c>
      <c r="B27" s="1">
        <v>30926</v>
      </c>
      <c r="C27" s="2">
        <v>1729</v>
      </c>
      <c r="D27" s="2">
        <f>SUM(C25:C27)</f>
        <v>4763</v>
      </c>
      <c r="E27" s="8">
        <f t="shared" si="1"/>
        <v>12103</v>
      </c>
      <c r="F27" s="2">
        <f t="shared" si="5"/>
        <v>16239</v>
      </c>
      <c r="G27" s="2">
        <v>8218</v>
      </c>
      <c r="H27" s="19">
        <f t="shared" si="2"/>
        <v>8056.666666666667</v>
      </c>
      <c r="I27" s="14">
        <f t="shared" si="4"/>
        <v>-54.66666666666606</v>
      </c>
      <c r="J27" s="18">
        <f t="shared" si="3"/>
        <v>1783.6666666666661</v>
      </c>
      <c r="K27" s="18">
        <f>SUM(J25:J27)</f>
        <v>5774.9999999999991</v>
      </c>
      <c r="L27" s="8">
        <f t="shared" si="8"/>
        <v>13361.999999999998</v>
      </c>
      <c r="M27" s="18">
        <f t="shared" si="6"/>
        <v>17311</v>
      </c>
      <c r="N27" s="21">
        <f t="shared" si="7"/>
        <v>0.46540735178017834</v>
      </c>
    </row>
    <row r="28" spans="1:14" x14ac:dyDescent="0.2">
      <c r="A28">
        <f t="shared" si="0"/>
        <v>10</v>
      </c>
      <c r="B28" s="1">
        <v>30956</v>
      </c>
      <c r="C28" s="2">
        <v>2259</v>
      </c>
      <c r="D28" s="2"/>
      <c r="E28" s="8">
        <f t="shared" si="1"/>
        <v>14362</v>
      </c>
      <c r="F28" s="2">
        <f t="shared" si="5"/>
        <v>17103</v>
      </c>
      <c r="G28" s="2">
        <v>8300</v>
      </c>
      <c r="H28" s="19">
        <f t="shared" si="2"/>
        <v>8122</v>
      </c>
      <c r="I28" s="14">
        <f t="shared" si="4"/>
        <v>65.33333333333303</v>
      </c>
      <c r="J28" s="18">
        <f t="shared" si="3"/>
        <v>2193.666666666667</v>
      </c>
      <c r="K28" s="18"/>
      <c r="L28" s="8">
        <f t="shared" si="8"/>
        <v>15555.666666666664</v>
      </c>
      <c r="M28" s="18">
        <f t="shared" si="6"/>
        <v>18045.333333333332</v>
      </c>
      <c r="N28" s="21">
        <f t="shared" si="7"/>
        <v>0.45008866558297622</v>
      </c>
    </row>
    <row r="29" spans="1:14" x14ac:dyDescent="0.2">
      <c r="A29">
        <f t="shared" si="0"/>
        <v>11</v>
      </c>
      <c r="B29" s="1">
        <v>30987</v>
      </c>
      <c r="C29" s="2">
        <v>1577</v>
      </c>
      <c r="D29" s="2"/>
      <c r="E29" s="8">
        <f t="shared" si="1"/>
        <v>15939</v>
      </c>
      <c r="F29" s="2">
        <f t="shared" si="5"/>
        <v>17396</v>
      </c>
      <c r="G29" s="2">
        <v>8832</v>
      </c>
      <c r="H29" s="19">
        <f t="shared" si="2"/>
        <v>8450</v>
      </c>
      <c r="I29" s="14">
        <f t="shared" si="4"/>
        <v>328</v>
      </c>
      <c r="J29" s="18">
        <f t="shared" si="3"/>
        <v>1249</v>
      </c>
      <c r="K29" s="18"/>
      <c r="L29" s="8">
        <f t="shared" si="8"/>
        <v>16804.666666666664</v>
      </c>
      <c r="M29" s="18">
        <f t="shared" si="6"/>
        <v>18135.666666666664</v>
      </c>
      <c r="N29" s="21">
        <f t="shared" si="7"/>
        <v>0.46593269248442304</v>
      </c>
    </row>
    <row r="30" spans="1:14" x14ac:dyDescent="0.2">
      <c r="A30">
        <f t="shared" si="0"/>
        <v>12</v>
      </c>
      <c r="B30" s="1">
        <v>31017</v>
      </c>
      <c r="C30" s="2">
        <v>1386</v>
      </c>
      <c r="D30" s="2">
        <f>SUM(C28:C30)</f>
        <v>5222</v>
      </c>
      <c r="E30" s="8">
        <f t="shared" si="1"/>
        <v>17325</v>
      </c>
      <c r="F30" s="3">
        <f t="shared" si="5"/>
        <v>17325</v>
      </c>
      <c r="G30" s="2">
        <v>10074</v>
      </c>
      <c r="H30" s="19">
        <f t="shared" si="2"/>
        <v>9068.6666666666661</v>
      </c>
      <c r="I30" s="14">
        <f t="shared" si="4"/>
        <v>618.66666666666606</v>
      </c>
      <c r="J30" s="18">
        <f t="shared" si="3"/>
        <v>767.33333333333394</v>
      </c>
      <c r="K30" s="18">
        <f>SUM(J28:J30)</f>
        <v>4210.0000000000009</v>
      </c>
      <c r="L30" s="8">
        <f t="shared" si="8"/>
        <v>17572</v>
      </c>
      <c r="M30" s="20">
        <f t="shared" si="6"/>
        <v>17572</v>
      </c>
      <c r="N30" s="21">
        <f t="shared" si="7"/>
        <v>0.51608619773882691</v>
      </c>
    </row>
    <row r="31" spans="1:14" x14ac:dyDescent="0.2">
      <c r="A31">
        <f t="shared" si="0"/>
        <v>1</v>
      </c>
      <c r="B31" s="1">
        <v>31048</v>
      </c>
      <c r="C31" s="2">
        <v>1160</v>
      </c>
      <c r="D31" s="2"/>
      <c r="E31" s="8">
        <f t="shared" si="1"/>
        <v>1160</v>
      </c>
      <c r="F31" s="2">
        <f t="shared" si="5"/>
        <v>17470</v>
      </c>
      <c r="G31" s="2">
        <v>10504</v>
      </c>
      <c r="H31" s="19">
        <f t="shared" si="2"/>
        <v>9803.3333333333339</v>
      </c>
      <c r="I31" s="14">
        <f t="shared" si="4"/>
        <v>734.66666666666788</v>
      </c>
      <c r="J31" s="18">
        <f t="shared" si="3"/>
        <v>425.33333333333212</v>
      </c>
      <c r="K31" s="18"/>
      <c r="L31" s="8">
        <f t="shared" si="8"/>
        <v>425.33333333333212</v>
      </c>
      <c r="M31" s="18">
        <f t="shared" si="6"/>
        <v>17181.333333333332</v>
      </c>
      <c r="N31" s="21">
        <f t="shared" si="7"/>
        <v>0.57058047493403696</v>
      </c>
    </row>
    <row r="32" spans="1:14" x14ac:dyDescent="0.2">
      <c r="A32">
        <f t="shared" si="0"/>
        <v>2</v>
      </c>
      <c r="B32" s="1">
        <v>31079</v>
      </c>
      <c r="C32" s="2">
        <v>1065</v>
      </c>
      <c r="D32" s="2"/>
      <c r="E32" s="8">
        <f t="shared" si="1"/>
        <v>2225</v>
      </c>
      <c r="F32" s="2">
        <f t="shared" si="5"/>
        <v>17468</v>
      </c>
      <c r="G32" s="2">
        <v>10927</v>
      </c>
      <c r="H32" s="19">
        <f t="shared" si="2"/>
        <v>10501.666666666666</v>
      </c>
      <c r="I32" s="14">
        <f t="shared" si="4"/>
        <v>698.33333333333212</v>
      </c>
      <c r="J32" s="18">
        <f t="shared" si="3"/>
        <v>366.66666666666788</v>
      </c>
      <c r="K32" s="18"/>
      <c r="L32" s="8">
        <f t="shared" si="8"/>
        <v>792</v>
      </c>
      <c r="M32" s="18">
        <f t="shared" si="6"/>
        <v>16262.333333333334</v>
      </c>
      <c r="N32" s="21">
        <f t="shared" si="7"/>
        <v>0.64576629020025822</v>
      </c>
    </row>
    <row r="33" spans="1:14" x14ac:dyDescent="0.2">
      <c r="A33">
        <f t="shared" si="0"/>
        <v>3</v>
      </c>
      <c r="B33" s="1">
        <v>31107</v>
      </c>
      <c r="C33" s="2">
        <v>1267</v>
      </c>
      <c r="D33" s="2">
        <f>SUM(C31:C33)</f>
        <v>3492</v>
      </c>
      <c r="E33" s="8">
        <f t="shared" si="1"/>
        <v>3492</v>
      </c>
      <c r="F33" s="2">
        <f t="shared" si="5"/>
        <v>17520</v>
      </c>
      <c r="G33" s="2">
        <v>10771</v>
      </c>
      <c r="H33" s="19">
        <f t="shared" si="2"/>
        <v>10734</v>
      </c>
      <c r="I33" s="14">
        <f t="shared" si="4"/>
        <v>232.33333333333394</v>
      </c>
      <c r="J33" s="18">
        <f t="shared" si="3"/>
        <v>1034.6666666666661</v>
      </c>
      <c r="K33" s="18">
        <f>SUM(J31:J33)</f>
        <v>1826.6666666666661</v>
      </c>
      <c r="L33" s="8">
        <f t="shared" si="8"/>
        <v>1826.6666666666661</v>
      </c>
      <c r="M33" s="18">
        <f t="shared" si="6"/>
        <v>16234</v>
      </c>
      <c r="N33" s="21">
        <f t="shared" si="7"/>
        <v>0.66120487864974742</v>
      </c>
    </row>
    <row r="34" spans="1:14" x14ac:dyDescent="0.2">
      <c r="A34">
        <f t="shared" si="0"/>
        <v>4</v>
      </c>
      <c r="B34" s="1">
        <v>31138</v>
      </c>
      <c r="C34" s="2">
        <v>1128</v>
      </c>
      <c r="D34" s="2"/>
      <c r="E34" s="8">
        <f t="shared" si="1"/>
        <v>4620</v>
      </c>
      <c r="F34" s="2">
        <f t="shared" si="5"/>
        <v>17623</v>
      </c>
      <c r="G34" s="2">
        <v>10235</v>
      </c>
      <c r="H34" s="19">
        <f t="shared" si="2"/>
        <v>10644.333333333334</v>
      </c>
      <c r="I34" s="14">
        <f t="shared" si="4"/>
        <v>-89.66666666666606</v>
      </c>
      <c r="J34" s="18">
        <f t="shared" si="3"/>
        <v>1217.6666666666661</v>
      </c>
      <c r="K34" s="18"/>
      <c r="L34" s="8">
        <f t="shared" si="8"/>
        <v>3044.3333333333321</v>
      </c>
      <c r="M34" s="18">
        <f t="shared" si="6"/>
        <v>16262.000000000002</v>
      </c>
      <c r="N34" s="21">
        <f t="shared" si="7"/>
        <v>0.65455253556348125</v>
      </c>
    </row>
    <row r="35" spans="1:14" x14ac:dyDescent="0.2">
      <c r="A35">
        <f t="shared" si="0"/>
        <v>5</v>
      </c>
      <c r="B35" s="1">
        <v>31168</v>
      </c>
      <c r="C35" s="2">
        <v>1311</v>
      </c>
      <c r="D35" s="2"/>
      <c r="E35" s="8">
        <f t="shared" si="1"/>
        <v>5931</v>
      </c>
      <c r="F35" s="2">
        <f t="shared" si="5"/>
        <v>17580</v>
      </c>
      <c r="G35" s="2">
        <v>9680</v>
      </c>
      <c r="H35" s="19">
        <f t="shared" si="2"/>
        <v>10228.666666666666</v>
      </c>
      <c r="I35" s="14">
        <f t="shared" si="4"/>
        <v>-415.66666666666788</v>
      </c>
      <c r="J35" s="18">
        <f t="shared" si="3"/>
        <v>1726.6666666666679</v>
      </c>
      <c r="K35" s="18"/>
      <c r="L35" s="8">
        <f t="shared" si="8"/>
        <v>4771</v>
      </c>
      <c r="M35" s="18">
        <f t="shared" si="6"/>
        <v>16916</v>
      </c>
      <c r="N35" s="21">
        <f t="shared" si="7"/>
        <v>0.60467407582564825</v>
      </c>
    </row>
    <row r="36" spans="1:14" x14ac:dyDescent="0.2">
      <c r="A36">
        <f t="shared" si="0"/>
        <v>6</v>
      </c>
      <c r="B36" s="1">
        <v>31199</v>
      </c>
      <c r="C36" s="2">
        <v>1554</v>
      </c>
      <c r="D36" s="2">
        <f>SUM(C34:C36)</f>
        <v>3993</v>
      </c>
      <c r="E36" s="8">
        <f t="shared" si="1"/>
        <v>7485</v>
      </c>
      <c r="F36" s="2">
        <f t="shared" si="5"/>
        <v>17470</v>
      </c>
      <c r="G36" s="2">
        <v>9826</v>
      </c>
      <c r="H36" s="19">
        <f t="shared" si="2"/>
        <v>9913.6666666666661</v>
      </c>
      <c r="I36" s="14">
        <f t="shared" si="4"/>
        <v>-315</v>
      </c>
      <c r="J36" s="18">
        <f t="shared" si="3"/>
        <v>1869</v>
      </c>
      <c r="K36" s="18">
        <f>SUM(J34:J36)</f>
        <v>4813.3333333333339</v>
      </c>
      <c r="L36" s="8">
        <f t="shared" si="8"/>
        <v>6640</v>
      </c>
      <c r="M36" s="18">
        <f t="shared" si="6"/>
        <v>16625</v>
      </c>
      <c r="N36" s="21">
        <f t="shared" si="7"/>
        <v>0.5963107769423559</v>
      </c>
    </row>
    <row r="37" spans="1:14" x14ac:dyDescent="0.2">
      <c r="A37">
        <f t="shared" si="0"/>
        <v>7</v>
      </c>
      <c r="B37" s="1">
        <v>31229</v>
      </c>
      <c r="C37" s="2">
        <v>1099</v>
      </c>
      <c r="D37" s="2"/>
      <c r="E37" s="8">
        <f t="shared" si="1"/>
        <v>8584</v>
      </c>
      <c r="F37" s="2">
        <f t="shared" si="5"/>
        <v>17146</v>
      </c>
      <c r="G37" s="2">
        <v>9371</v>
      </c>
      <c r="H37" s="19">
        <f t="shared" si="2"/>
        <v>9625.6666666666661</v>
      </c>
      <c r="I37" s="14">
        <f t="shared" si="4"/>
        <v>-288</v>
      </c>
      <c r="J37" s="18">
        <f t="shared" si="3"/>
        <v>1387</v>
      </c>
      <c r="K37" s="18"/>
      <c r="L37" s="8">
        <f t="shared" si="8"/>
        <v>8027</v>
      </c>
      <c r="M37" s="18">
        <f t="shared" si="6"/>
        <v>16222</v>
      </c>
      <c r="N37" s="21">
        <f t="shared" si="7"/>
        <v>0.59337114207043928</v>
      </c>
    </row>
    <row r="38" spans="1:14" x14ac:dyDescent="0.2">
      <c r="A38">
        <f t="shared" si="0"/>
        <v>8</v>
      </c>
      <c r="B38" s="1">
        <v>31260</v>
      </c>
      <c r="C38" s="2">
        <v>1626</v>
      </c>
      <c r="D38" s="2"/>
      <c r="E38" s="8">
        <f t="shared" si="1"/>
        <v>10210</v>
      </c>
      <c r="F38" s="2">
        <f t="shared" si="5"/>
        <v>17161</v>
      </c>
      <c r="G38" s="2">
        <v>8732</v>
      </c>
      <c r="H38" s="19">
        <f t="shared" si="2"/>
        <v>9309.6666666666661</v>
      </c>
      <c r="I38" s="14">
        <f t="shared" si="4"/>
        <v>-316</v>
      </c>
      <c r="J38" s="18">
        <f t="shared" si="3"/>
        <v>1942</v>
      </c>
      <c r="K38" s="18"/>
      <c r="L38" s="8">
        <f t="shared" si="8"/>
        <v>9969</v>
      </c>
      <c r="M38" s="18">
        <f t="shared" si="6"/>
        <v>15962.666666666668</v>
      </c>
      <c r="N38" s="21">
        <f t="shared" si="7"/>
        <v>0.58321500167056461</v>
      </c>
    </row>
    <row r="39" spans="1:14" x14ac:dyDescent="0.2">
      <c r="A39">
        <f t="shared" si="0"/>
        <v>9</v>
      </c>
      <c r="B39" s="1">
        <v>31291</v>
      </c>
      <c r="C39" s="2">
        <v>1519</v>
      </c>
      <c r="D39" s="2">
        <f>SUM(C37:C39)</f>
        <v>4244</v>
      </c>
      <c r="E39" s="8">
        <f t="shared" si="1"/>
        <v>11729</v>
      </c>
      <c r="F39" s="2">
        <f t="shared" si="5"/>
        <v>16951</v>
      </c>
      <c r="G39" s="2">
        <v>8966</v>
      </c>
      <c r="H39" s="19">
        <f t="shared" si="2"/>
        <v>9023</v>
      </c>
      <c r="I39" s="14">
        <f t="shared" si="4"/>
        <v>-286.66666666666606</v>
      </c>
      <c r="J39" s="18">
        <f t="shared" si="3"/>
        <v>1805.6666666666661</v>
      </c>
      <c r="K39" s="18">
        <f>SUM(J37:J39)</f>
        <v>5134.6666666666661</v>
      </c>
      <c r="L39" s="8">
        <f t="shared" si="8"/>
        <v>11774.666666666666</v>
      </c>
      <c r="M39" s="18">
        <f t="shared" si="6"/>
        <v>15984.666666666666</v>
      </c>
      <c r="N39" s="21">
        <f t="shared" si="7"/>
        <v>0.56447845852275103</v>
      </c>
    </row>
    <row r="40" spans="1:14" x14ac:dyDescent="0.2">
      <c r="A40">
        <f t="shared" si="0"/>
        <v>10</v>
      </c>
      <c r="B40" s="1">
        <v>31321</v>
      </c>
      <c r="C40" s="2">
        <v>1474</v>
      </c>
      <c r="D40" s="2"/>
      <c r="E40" s="8">
        <f t="shared" si="1"/>
        <v>13203</v>
      </c>
      <c r="F40" s="2">
        <f t="shared" si="5"/>
        <v>16166</v>
      </c>
      <c r="G40" s="2">
        <v>9005</v>
      </c>
      <c r="H40" s="19">
        <f t="shared" si="2"/>
        <v>8901</v>
      </c>
      <c r="I40" s="14">
        <f t="shared" si="4"/>
        <v>-122</v>
      </c>
      <c r="J40" s="18">
        <f t="shared" si="3"/>
        <v>1596</v>
      </c>
      <c r="K40" s="18"/>
      <c r="L40" s="8">
        <f t="shared" si="8"/>
        <v>13370.666666666666</v>
      </c>
      <c r="M40" s="18">
        <f t="shared" si="6"/>
        <v>15387</v>
      </c>
      <c r="N40" s="21">
        <f t="shared" si="7"/>
        <v>0.57847533632286996</v>
      </c>
    </row>
    <row r="41" spans="1:14" x14ac:dyDescent="0.2">
      <c r="A41">
        <f t="shared" si="0"/>
        <v>11</v>
      </c>
      <c r="B41" s="1">
        <v>31352</v>
      </c>
      <c r="C41" s="2">
        <v>1482</v>
      </c>
      <c r="D41" s="2"/>
      <c r="E41" s="8">
        <f t="shared" si="1"/>
        <v>14685</v>
      </c>
      <c r="F41" s="2">
        <f t="shared" si="5"/>
        <v>16071</v>
      </c>
      <c r="G41" s="2">
        <v>9740</v>
      </c>
      <c r="H41" s="19">
        <f t="shared" si="2"/>
        <v>9237</v>
      </c>
      <c r="I41" s="14">
        <f t="shared" si="4"/>
        <v>336</v>
      </c>
      <c r="J41" s="18">
        <f t="shared" si="3"/>
        <v>1146</v>
      </c>
      <c r="K41" s="18"/>
      <c r="L41" s="8">
        <f t="shared" si="8"/>
        <v>14516.666666666666</v>
      </c>
      <c r="M41" s="18">
        <f t="shared" si="6"/>
        <v>15284</v>
      </c>
      <c r="N41" s="21">
        <f t="shared" si="7"/>
        <v>0.6043574980371631</v>
      </c>
    </row>
    <row r="42" spans="1:14" x14ac:dyDescent="0.2">
      <c r="A42">
        <f t="shared" si="0"/>
        <v>12</v>
      </c>
      <c r="B42" s="1">
        <v>31382</v>
      </c>
      <c r="C42" s="2">
        <v>1221</v>
      </c>
      <c r="D42" s="2">
        <f>SUM(C40:C42)</f>
        <v>4177</v>
      </c>
      <c r="E42" s="8">
        <f t="shared" si="1"/>
        <v>15906</v>
      </c>
      <c r="F42" s="3">
        <f t="shared" si="5"/>
        <v>15906</v>
      </c>
      <c r="G42" s="2">
        <v>10008</v>
      </c>
      <c r="H42" s="19">
        <f t="shared" si="2"/>
        <v>9584.3333333333339</v>
      </c>
      <c r="I42" s="14">
        <f t="shared" si="4"/>
        <v>347.33333333333394</v>
      </c>
      <c r="J42" s="18">
        <f t="shared" si="3"/>
        <v>873.66666666666606</v>
      </c>
      <c r="K42" s="18">
        <f>SUM(J40:J42)</f>
        <v>3615.6666666666661</v>
      </c>
      <c r="L42" s="8">
        <f t="shared" si="8"/>
        <v>15390.333333333332</v>
      </c>
      <c r="M42" s="20">
        <f t="shared" si="6"/>
        <v>15390.333333333332</v>
      </c>
      <c r="N42" s="21">
        <f t="shared" si="7"/>
        <v>0.62275021117151463</v>
      </c>
    </row>
    <row r="43" spans="1:14" x14ac:dyDescent="0.2">
      <c r="A43">
        <f t="shared" si="0"/>
        <v>1</v>
      </c>
      <c r="B43" s="1">
        <v>31413</v>
      </c>
      <c r="C43" s="2">
        <v>1123</v>
      </c>
      <c r="D43" s="2"/>
      <c r="E43" s="8">
        <f t="shared" si="1"/>
        <v>1123</v>
      </c>
      <c r="F43" s="2">
        <f t="shared" si="5"/>
        <v>15869</v>
      </c>
      <c r="G43" s="2">
        <v>10474</v>
      </c>
      <c r="H43" s="19">
        <f t="shared" si="2"/>
        <v>10074</v>
      </c>
      <c r="I43" s="14">
        <f t="shared" si="4"/>
        <v>489.66666666666606</v>
      </c>
      <c r="J43" s="18">
        <f t="shared" si="3"/>
        <v>633.33333333333394</v>
      </c>
      <c r="K43" s="18"/>
      <c r="L43" s="8">
        <f t="shared" si="8"/>
        <v>633.33333333333394</v>
      </c>
      <c r="M43" s="18">
        <f t="shared" si="6"/>
        <v>15598.333333333334</v>
      </c>
      <c r="N43" s="21">
        <f t="shared" si="7"/>
        <v>0.64583823058019019</v>
      </c>
    </row>
    <row r="44" spans="1:14" x14ac:dyDescent="0.2">
      <c r="A44">
        <f t="shared" si="0"/>
        <v>2</v>
      </c>
      <c r="B44" s="1">
        <v>31444</v>
      </c>
      <c r="C44" s="2">
        <v>1110</v>
      </c>
      <c r="D44" s="2"/>
      <c r="E44" s="8">
        <f t="shared" si="1"/>
        <v>2233</v>
      </c>
      <c r="F44" s="2">
        <f t="shared" si="5"/>
        <v>15914</v>
      </c>
      <c r="G44" s="2">
        <v>10527</v>
      </c>
      <c r="H44" s="19">
        <f t="shared" si="2"/>
        <v>10336.333333333334</v>
      </c>
      <c r="I44" s="14">
        <f t="shared" si="4"/>
        <v>262.33333333333394</v>
      </c>
      <c r="J44" s="18">
        <f t="shared" si="3"/>
        <v>847.66666666666606</v>
      </c>
      <c r="K44" s="18"/>
      <c r="L44" s="8">
        <f t="shared" si="8"/>
        <v>1481</v>
      </c>
      <c r="M44" s="18">
        <f t="shared" si="6"/>
        <v>16079.333333333332</v>
      </c>
      <c r="N44" s="21">
        <f t="shared" si="7"/>
        <v>0.64283345080641829</v>
      </c>
    </row>
    <row r="45" spans="1:14" x14ac:dyDescent="0.2">
      <c r="A45">
        <f t="shared" si="0"/>
        <v>3</v>
      </c>
      <c r="B45" s="1">
        <v>31472</v>
      </c>
      <c r="C45" s="2">
        <v>1221</v>
      </c>
      <c r="D45" s="2">
        <f>SUM(C43:C45)</f>
        <v>3454</v>
      </c>
      <c r="E45" s="8">
        <f t="shared" si="1"/>
        <v>3454</v>
      </c>
      <c r="F45" s="2">
        <f t="shared" si="5"/>
        <v>15868</v>
      </c>
      <c r="G45" s="2">
        <v>10205</v>
      </c>
      <c r="H45" s="19">
        <f t="shared" si="2"/>
        <v>10402</v>
      </c>
      <c r="I45" s="14">
        <f t="shared" si="4"/>
        <v>65.66666666666606</v>
      </c>
      <c r="J45" s="18">
        <f t="shared" si="3"/>
        <v>1155.3333333333339</v>
      </c>
      <c r="K45" s="18">
        <f>SUM(J43:J45)</f>
        <v>2636.3333333333339</v>
      </c>
      <c r="L45" s="8">
        <f t="shared" si="8"/>
        <v>2636.3333333333339</v>
      </c>
      <c r="M45" s="18">
        <f t="shared" si="6"/>
        <v>16200</v>
      </c>
      <c r="N45" s="21">
        <f t="shared" si="7"/>
        <v>0.64209876543209876</v>
      </c>
    </row>
    <row r="46" spans="1:14" x14ac:dyDescent="0.2">
      <c r="A46">
        <f t="shared" si="0"/>
        <v>4</v>
      </c>
      <c r="B46" s="1">
        <v>31503</v>
      </c>
      <c r="C46" s="2">
        <v>1072</v>
      </c>
      <c r="D46" s="2"/>
      <c r="E46" s="8">
        <f t="shared" si="1"/>
        <v>4526</v>
      </c>
      <c r="F46" s="2">
        <f t="shared" si="5"/>
        <v>15812</v>
      </c>
      <c r="G46" s="2">
        <v>10070</v>
      </c>
      <c r="H46" s="19">
        <f t="shared" si="2"/>
        <v>10267.333333333334</v>
      </c>
      <c r="I46" s="14">
        <f t="shared" si="4"/>
        <v>-134.66666666666606</v>
      </c>
      <c r="J46" s="18">
        <f t="shared" si="3"/>
        <v>1206.6666666666661</v>
      </c>
      <c r="K46" s="18"/>
      <c r="L46" s="8">
        <f t="shared" si="8"/>
        <v>3843</v>
      </c>
      <c r="M46" s="18">
        <f t="shared" si="6"/>
        <v>16189</v>
      </c>
      <c r="N46" s="21">
        <f t="shared" si="7"/>
        <v>0.63421664916507092</v>
      </c>
    </row>
    <row r="47" spans="1:14" x14ac:dyDescent="0.2">
      <c r="A47">
        <f t="shared" si="0"/>
        <v>5</v>
      </c>
      <c r="B47" s="1">
        <v>31533</v>
      </c>
      <c r="C47" s="2">
        <v>1155</v>
      </c>
      <c r="D47" s="2"/>
      <c r="E47" s="8">
        <f t="shared" si="1"/>
        <v>5681</v>
      </c>
      <c r="F47" s="2">
        <f t="shared" si="5"/>
        <v>15656</v>
      </c>
      <c r="G47" s="2">
        <v>9316</v>
      </c>
      <c r="H47" s="19">
        <f t="shared" si="2"/>
        <v>9863.6666666666661</v>
      </c>
      <c r="I47" s="14">
        <f t="shared" si="4"/>
        <v>-403.66666666666788</v>
      </c>
      <c r="J47" s="18">
        <f t="shared" si="3"/>
        <v>1558.6666666666679</v>
      </c>
      <c r="K47" s="18"/>
      <c r="L47" s="8">
        <f t="shared" si="8"/>
        <v>5401.6666666666679</v>
      </c>
      <c r="M47" s="18">
        <f t="shared" si="6"/>
        <v>16021</v>
      </c>
      <c r="N47" s="21">
        <f t="shared" si="7"/>
        <v>0.61567109835008216</v>
      </c>
    </row>
    <row r="48" spans="1:14" x14ac:dyDescent="0.2">
      <c r="A48">
        <f t="shared" si="0"/>
        <v>6</v>
      </c>
      <c r="B48" s="1">
        <v>31564</v>
      </c>
      <c r="C48" s="2">
        <v>1266</v>
      </c>
      <c r="D48" s="2">
        <f>SUM(C46:C48)</f>
        <v>3493</v>
      </c>
      <c r="E48" s="8">
        <f t="shared" si="1"/>
        <v>6947</v>
      </c>
      <c r="F48" s="2">
        <f t="shared" si="5"/>
        <v>15368</v>
      </c>
      <c r="G48" s="2">
        <v>9234</v>
      </c>
      <c r="H48" s="19">
        <f t="shared" si="2"/>
        <v>9540</v>
      </c>
      <c r="I48" s="14">
        <f t="shared" si="4"/>
        <v>-323.66666666666606</v>
      </c>
      <c r="J48" s="18">
        <f t="shared" si="3"/>
        <v>1589.6666666666661</v>
      </c>
      <c r="K48" s="18">
        <f>SUM(J46:J48)</f>
        <v>4355</v>
      </c>
      <c r="L48" s="8">
        <f t="shared" si="8"/>
        <v>6991.3333333333339</v>
      </c>
      <c r="M48" s="18">
        <f t="shared" si="6"/>
        <v>15741.666666666666</v>
      </c>
      <c r="N48" s="21">
        <f t="shared" si="7"/>
        <v>0.60603493912122819</v>
      </c>
    </row>
    <row r="49" spans="1:14" x14ac:dyDescent="0.2">
      <c r="A49">
        <f t="shared" si="0"/>
        <v>7</v>
      </c>
      <c r="B49" s="1">
        <v>31594</v>
      </c>
      <c r="C49" s="2">
        <v>1262</v>
      </c>
      <c r="D49" s="2"/>
      <c r="E49" s="8">
        <f t="shared" si="1"/>
        <v>8209</v>
      </c>
      <c r="F49" s="2">
        <f t="shared" si="5"/>
        <v>15531</v>
      </c>
      <c r="G49" s="2">
        <v>9191</v>
      </c>
      <c r="H49" s="19">
        <f t="shared" si="2"/>
        <v>9247</v>
      </c>
      <c r="I49" s="14">
        <f t="shared" si="4"/>
        <v>-293</v>
      </c>
      <c r="J49" s="18">
        <f t="shared" si="3"/>
        <v>1555</v>
      </c>
      <c r="K49" s="18"/>
      <c r="L49" s="8">
        <f t="shared" si="8"/>
        <v>8546.3333333333339</v>
      </c>
      <c r="M49" s="18">
        <f t="shared" si="6"/>
        <v>15909.666666666666</v>
      </c>
      <c r="N49" s="21">
        <f t="shared" si="7"/>
        <v>0.58121896540887097</v>
      </c>
    </row>
    <row r="50" spans="1:14" x14ac:dyDescent="0.2">
      <c r="A50">
        <f t="shared" si="0"/>
        <v>8</v>
      </c>
      <c r="B50" s="1">
        <v>31625</v>
      </c>
      <c r="C50" s="2">
        <v>1691</v>
      </c>
      <c r="D50" s="2"/>
      <c r="E50" s="8">
        <f t="shared" si="1"/>
        <v>9900</v>
      </c>
      <c r="F50" s="2">
        <f t="shared" si="5"/>
        <v>15596</v>
      </c>
      <c r="G50" s="2">
        <v>9057</v>
      </c>
      <c r="H50" s="19">
        <f t="shared" si="2"/>
        <v>9160.6666666666661</v>
      </c>
      <c r="I50" s="14">
        <f t="shared" si="4"/>
        <v>-86.33333333333394</v>
      </c>
      <c r="J50" s="18">
        <f t="shared" si="3"/>
        <v>1777.3333333333339</v>
      </c>
      <c r="K50" s="18"/>
      <c r="L50" s="8">
        <f t="shared" si="8"/>
        <v>10323.666666666668</v>
      </c>
      <c r="M50" s="18">
        <f t="shared" si="6"/>
        <v>15745</v>
      </c>
      <c r="N50" s="21">
        <f t="shared" si="7"/>
        <v>0.58181433259235737</v>
      </c>
    </row>
    <row r="51" spans="1:14" x14ac:dyDescent="0.2">
      <c r="A51">
        <f t="shared" si="0"/>
        <v>9</v>
      </c>
      <c r="B51" s="1">
        <v>31656</v>
      </c>
      <c r="C51" s="2">
        <v>1323</v>
      </c>
      <c r="D51" s="2">
        <f>SUM(C49:C51)</f>
        <v>4276</v>
      </c>
      <c r="E51" s="8">
        <f t="shared" si="1"/>
        <v>11223</v>
      </c>
      <c r="F51" s="2">
        <f t="shared" si="5"/>
        <v>15400</v>
      </c>
      <c r="G51" s="2">
        <v>9167</v>
      </c>
      <c r="H51" s="19">
        <f t="shared" si="2"/>
        <v>9138.3333333333339</v>
      </c>
      <c r="I51" s="14">
        <f t="shared" si="4"/>
        <v>-22.333333333332121</v>
      </c>
      <c r="J51" s="18">
        <f t="shared" si="3"/>
        <v>1345.3333333333321</v>
      </c>
      <c r="K51" s="18">
        <f>SUM(J49:J51)</f>
        <v>4677.6666666666661</v>
      </c>
      <c r="L51" s="8">
        <f t="shared" si="8"/>
        <v>11669</v>
      </c>
      <c r="M51" s="18">
        <f t="shared" si="6"/>
        <v>15284.666666666666</v>
      </c>
      <c r="N51" s="21">
        <f t="shared" si="7"/>
        <v>0.59787586688184247</v>
      </c>
    </row>
    <row r="52" spans="1:14" x14ac:dyDescent="0.2">
      <c r="A52">
        <f t="shared" si="0"/>
        <v>10</v>
      </c>
      <c r="B52" s="1">
        <v>31686</v>
      </c>
      <c r="C52" s="2">
        <v>1484</v>
      </c>
      <c r="D52" s="2"/>
      <c r="E52" s="8">
        <f t="shared" si="1"/>
        <v>12707</v>
      </c>
      <c r="F52" s="2">
        <f t="shared" si="5"/>
        <v>15410</v>
      </c>
      <c r="G52" s="2">
        <v>9571</v>
      </c>
      <c r="H52" s="19">
        <f t="shared" si="2"/>
        <v>9265</v>
      </c>
      <c r="I52" s="14">
        <f t="shared" si="4"/>
        <v>126.66666666666606</v>
      </c>
      <c r="J52" s="18">
        <f t="shared" si="3"/>
        <v>1357.3333333333339</v>
      </c>
      <c r="K52" s="18"/>
      <c r="L52" s="8">
        <f t="shared" si="8"/>
        <v>13026.333333333334</v>
      </c>
      <c r="M52" s="18">
        <f t="shared" si="6"/>
        <v>15046</v>
      </c>
      <c r="N52" s="21">
        <f t="shared" si="7"/>
        <v>0.61577827994151269</v>
      </c>
    </row>
    <row r="53" spans="1:14" x14ac:dyDescent="0.2">
      <c r="A53">
        <f t="shared" si="0"/>
        <v>11</v>
      </c>
      <c r="B53" s="1">
        <v>31717</v>
      </c>
      <c r="C53" s="2">
        <v>1394</v>
      </c>
      <c r="D53" s="2"/>
      <c r="E53" s="8">
        <f t="shared" si="1"/>
        <v>14101</v>
      </c>
      <c r="F53" s="2">
        <f t="shared" si="5"/>
        <v>15322</v>
      </c>
      <c r="G53" s="2">
        <v>9949</v>
      </c>
      <c r="H53" s="19">
        <f t="shared" si="2"/>
        <v>9562.3333333333339</v>
      </c>
      <c r="I53" s="14">
        <f t="shared" si="4"/>
        <v>297.33333333333394</v>
      </c>
      <c r="J53" s="18">
        <f t="shared" si="3"/>
        <v>1096.6666666666661</v>
      </c>
      <c r="K53" s="18"/>
      <c r="L53" s="8">
        <f t="shared" si="8"/>
        <v>14123</v>
      </c>
      <c r="M53" s="18">
        <f t="shared" si="6"/>
        <v>14996.666666666666</v>
      </c>
      <c r="N53" s="21">
        <f t="shared" si="7"/>
        <v>0.63763058457434996</v>
      </c>
    </row>
    <row r="54" spans="1:14" x14ac:dyDescent="0.2">
      <c r="A54">
        <f t="shared" si="0"/>
        <v>12</v>
      </c>
      <c r="B54" s="1">
        <v>31747</v>
      </c>
      <c r="C54" s="2">
        <v>1252</v>
      </c>
      <c r="D54" s="2">
        <f>SUM(C52:C54)</f>
        <v>4130</v>
      </c>
      <c r="E54" s="8">
        <f t="shared" si="1"/>
        <v>15353</v>
      </c>
      <c r="F54" s="3">
        <f t="shared" si="5"/>
        <v>15353</v>
      </c>
      <c r="G54" s="2">
        <v>10463</v>
      </c>
      <c r="H54" s="19">
        <f t="shared" si="2"/>
        <v>9994.3333333333339</v>
      </c>
      <c r="I54" s="14">
        <f t="shared" si="4"/>
        <v>432</v>
      </c>
      <c r="J54" s="18">
        <f t="shared" si="3"/>
        <v>820</v>
      </c>
      <c r="K54" s="18">
        <f>SUM(J52:J54)</f>
        <v>3274</v>
      </c>
      <c r="L54" s="8">
        <f t="shared" si="8"/>
        <v>14943</v>
      </c>
      <c r="M54" s="20">
        <f t="shared" si="6"/>
        <v>14943</v>
      </c>
      <c r="N54" s="21">
        <f t="shared" si="7"/>
        <v>0.66883044457828644</v>
      </c>
    </row>
    <row r="55" spans="1:14" x14ac:dyDescent="0.2">
      <c r="A55">
        <f t="shared" si="0"/>
        <v>1</v>
      </c>
      <c r="B55" s="1">
        <v>31778</v>
      </c>
      <c r="C55" s="2">
        <v>1069</v>
      </c>
      <c r="D55" s="2"/>
      <c r="E55" s="8">
        <f t="shared" si="1"/>
        <v>1069</v>
      </c>
      <c r="F55" s="2">
        <f t="shared" si="5"/>
        <v>15299</v>
      </c>
      <c r="G55" s="2">
        <v>10681</v>
      </c>
      <c r="H55" s="19">
        <f t="shared" si="2"/>
        <v>10364.333333333334</v>
      </c>
      <c r="I55" s="14">
        <f t="shared" si="4"/>
        <v>370</v>
      </c>
      <c r="J55" s="18">
        <f t="shared" si="3"/>
        <v>699</v>
      </c>
      <c r="K55" s="18"/>
      <c r="L55" s="8">
        <f t="shared" si="8"/>
        <v>699</v>
      </c>
      <c r="M55" s="18">
        <f t="shared" si="6"/>
        <v>15008.666666666666</v>
      </c>
      <c r="N55" s="21">
        <f t="shared" si="7"/>
        <v>0.6905565673166616</v>
      </c>
    </row>
    <row r="56" spans="1:14" x14ac:dyDescent="0.2">
      <c r="A56">
        <f t="shared" si="0"/>
        <v>2</v>
      </c>
      <c r="B56" s="1">
        <v>31809</v>
      </c>
      <c r="C56" s="2">
        <v>1124</v>
      </c>
      <c r="D56" s="2"/>
      <c r="E56" s="8">
        <f t="shared" si="1"/>
        <v>2193</v>
      </c>
      <c r="F56" s="2">
        <f t="shared" si="5"/>
        <v>15313</v>
      </c>
      <c r="G56" s="2">
        <v>10803</v>
      </c>
      <c r="H56" s="19">
        <f t="shared" si="2"/>
        <v>10649</v>
      </c>
      <c r="I56" s="14">
        <f t="shared" si="4"/>
        <v>284.66666666666606</v>
      </c>
      <c r="J56" s="18">
        <f t="shared" si="3"/>
        <v>839.33333333333394</v>
      </c>
      <c r="K56" s="18"/>
      <c r="L56" s="8">
        <f t="shared" si="8"/>
        <v>1538.3333333333339</v>
      </c>
      <c r="M56" s="18">
        <f t="shared" si="6"/>
        <v>15000.333333333334</v>
      </c>
      <c r="N56" s="21">
        <f t="shared" si="7"/>
        <v>0.70991755738761353</v>
      </c>
    </row>
    <row r="57" spans="1:14" x14ac:dyDescent="0.2">
      <c r="A57">
        <f t="shared" si="0"/>
        <v>3</v>
      </c>
      <c r="B57" s="1">
        <v>31837</v>
      </c>
      <c r="C57" s="2">
        <v>1177</v>
      </c>
      <c r="D57" s="2">
        <f>SUM(C55:C57)</f>
        <v>3370</v>
      </c>
      <c r="E57" s="8">
        <f t="shared" si="1"/>
        <v>3370</v>
      </c>
      <c r="F57" s="2">
        <f t="shared" si="5"/>
        <v>15269</v>
      </c>
      <c r="G57" s="2">
        <v>10982</v>
      </c>
      <c r="H57" s="19">
        <f t="shared" si="2"/>
        <v>10822</v>
      </c>
      <c r="I57" s="14">
        <f t="shared" si="4"/>
        <v>173</v>
      </c>
      <c r="J57" s="18">
        <f t="shared" si="3"/>
        <v>1004</v>
      </c>
      <c r="K57" s="18">
        <f>SUM(J55:J57)</f>
        <v>2542.3333333333339</v>
      </c>
      <c r="L57" s="8">
        <f t="shared" si="8"/>
        <v>2542.3333333333339</v>
      </c>
      <c r="M57" s="18">
        <f t="shared" si="6"/>
        <v>14849</v>
      </c>
      <c r="N57" s="21">
        <f t="shared" si="7"/>
        <v>0.72880328641659375</v>
      </c>
    </row>
    <row r="58" spans="1:14" x14ac:dyDescent="0.2">
      <c r="A58">
        <f t="shared" si="0"/>
        <v>4</v>
      </c>
      <c r="B58" s="1">
        <v>31868</v>
      </c>
      <c r="C58" s="2">
        <v>1155</v>
      </c>
      <c r="D58" s="2"/>
      <c r="E58" s="8">
        <f t="shared" si="1"/>
        <v>4525</v>
      </c>
      <c r="F58" s="2">
        <f t="shared" si="5"/>
        <v>15352</v>
      </c>
      <c r="G58" s="2">
        <v>10551</v>
      </c>
      <c r="H58" s="19">
        <f t="shared" si="2"/>
        <v>10778.666666666666</v>
      </c>
      <c r="I58" s="14">
        <f t="shared" si="4"/>
        <v>-43.33333333333394</v>
      </c>
      <c r="J58" s="18">
        <f t="shared" si="3"/>
        <v>1198.3333333333339</v>
      </c>
      <c r="K58" s="18"/>
      <c r="L58" s="8">
        <f t="shared" si="8"/>
        <v>3740.6666666666679</v>
      </c>
      <c r="M58" s="18">
        <f t="shared" si="6"/>
        <v>14840.666666666668</v>
      </c>
      <c r="N58" s="21">
        <f t="shared" si="7"/>
        <v>0.72629261937918321</v>
      </c>
    </row>
    <row r="59" spans="1:14" x14ac:dyDescent="0.2">
      <c r="A59">
        <f t="shared" si="0"/>
        <v>5</v>
      </c>
      <c r="B59" s="1">
        <v>31898</v>
      </c>
      <c r="C59" s="2">
        <v>1311</v>
      </c>
      <c r="D59" s="2"/>
      <c r="E59" s="8">
        <f t="shared" si="1"/>
        <v>5836</v>
      </c>
      <c r="F59" s="2">
        <f t="shared" si="5"/>
        <v>15508</v>
      </c>
      <c r="G59" s="2">
        <v>10294</v>
      </c>
      <c r="H59" s="19">
        <f t="shared" si="2"/>
        <v>10609</v>
      </c>
      <c r="I59" s="14">
        <f t="shared" si="4"/>
        <v>-169.66666666666606</v>
      </c>
      <c r="J59" s="18">
        <f t="shared" si="3"/>
        <v>1480.6666666666661</v>
      </c>
      <c r="K59" s="18"/>
      <c r="L59" s="8">
        <f t="shared" si="8"/>
        <v>5221.3333333333339</v>
      </c>
      <c r="M59" s="18">
        <f t="shared" si="6"/>
        <v>14762.666666666666</v>
      </c>
      <c r="N59" s="21">
        <f t="shared" si="7"/>
        <v>0.7186371026011561</v>
      </c>
    </row>
    <row r="60" spans="1:14" x14ac:dyDescent="0.2">
      <c r="A60">
        <f t="shared" si="0"/>
        <v>6</v>
      </c>
      <c r="B60" s="1">
        <v>31929</v>
      </c>
      <c r="C60" s="2">
        <v>1242</v>
      </c>
      <c r="D60" s="2">
        <f>SUM(C58:C60)</f>
        <v>3708</v>
      </c>
      <c r="E60" s="8">
        <f t="shared" si="1"/>
        <v>7078</v>
      </c>
      <c r="F60" s="2">
        <f t="shared" si="5"/>
        <v>15484</v>
      </c>
      <c r="G60" s="2">
        <v>10156</v>
      </c>
      <c r="H60" s="19">
        <f t="shared" si="2"/>
        <v>10333.666666666666</v>
      </c>
      <c r="I60" s="14">
        <f t="shared" si="4"/>
        <v>-275.33333333333394</v>
      </c>
      <c r="J60" s="18">
        <f t="shared" si="3"/>
        <v>1517.3333333333339</v>
      </c>
      <c r="K60" s="18">
        <f>SUM(J58:J60)</f>
        <v>4196.3333333333339</v>
      </c>
      <c r="L60" s="8">
        <f t="shared" si="8"/>
        <v>6738.6666666666679</v>
      </c>
      <c r="M60" s="18">
        <f t="shared" si="6"/>
        <v>14690.333333333334</v>
      </c>
      <c r="N60" s="21">
        <f t="shared" si="7"/>
        <v>0.70343309659413211</v>
      </c>
    </row>
    <row r="61" spans="1:14" x14ac:dyDescent="0.2">
      <c r="A61">
        <f t="shared" si="0"/>
        <v>7</v>
      </c>
      <c r="B61" s="1">
        <v>31959</v>
      </c>
      <c r="C61" s="2">
        <v>1223</v>
      </c>
      <c r="D61" s="2"/>
      <c r="E61" s="8">
        <f t="shared" si="1"/>
        <v>8301</v>
      </c>
      <c r="F61" s="2">
        <f t="shared" si="5"/>
        <v>15445</v>
      </c>
      <c r="G61" s="2">
        <v>9151</v>
      </c>
      <c r="H61" s="19">
        <f t="shared" si="2"/>
        <v>9867</v>
      </c>
      <c r="I61" s="14">
        <f t="shared" si="4"/>
        <v>-466.66666666666606</v>
      </c>
      <c r="J61" s="18">
        <f t="shared" si="3"/>
        <v>1689.6666666666661</v>
      </c>
      <c r="K61" s="18"/>
      <c r="L61" s="8">
        <f t="shared" si="8"/>
        <v>8428.3333333333339</v>
      </c>
      <c r="M61" s="18">
        <f t="shared" si="6"/>
        <v>14825</v>
      </c>
      <c r="N61" s="21">
        <f t="shared" si="7"/>
        <v>0.66556492411467116</v>
      </c>
    </row>
    <row r="62" spans="1:14" x14ac:dyDescent="0.2">
      <c r="A62">
        <f t="shared" si="0"/>
        <v>8</v>
      </c>
      <c r="B62" s="1">
        <v>31990</v>
      </c>
      <c r="C62" s="2">
        <v>1501</v>
      </c>
      <c r="D62" s="2"/>
      <c r="E62" s="8">
        <f t="shared" si="1"/>
        <v>9802</v>
      </c>
      <c r="F62" s="2">
        <f t="shared" si="5"/>
        <v>15255</v>
      </c>
      <c r="G62" s="2">
        <v>9852</v>
      </c>
      <c r="H62" s="19">
        <f t="shared" si="2"/>
        <v>9719.6666666666661</v>
      </c>
      <c r="I62" s="14">
        <f t="shared" si="4"/>
        <v>-147.33333333333394</v>
      </c>
      <c r="J62" s="18">
        <f t="shared" si="3"/>
        <v>1648.3333333333339</v>
      </c>
      <c r="K62" s="18"/>
      <c r="L62" s="8">
        <f t="shared" si="8"/>
        <v>10076.666666666668</v>
      </c>
      <c r="M62" s="18">
        <f t="shared" si="6"/>
        <v>14696</v>
      </c>
      <c r="N62" s="21">
        <f t="shared" si="7"/>
        <v>0.66138178189076391</v>
      </c>
    </row>
    <row r="63" spans="1:14" x14ac:dyDescent="0.2">
      <c r="A63">
        <f t="shared" si="0"/>
        <v>9</v>
      </c>
      <c r="B63" s="1">
        <v>32021</v>
      </c>
      <c r="C63" s="2">
        <v>1309</v>
      </c>
      <c r="D63" s="2">
        <f>SUM(C61:C63)</f>
        <v>4033</v>
      </c>
      <c r="E63" s="8">
        <f t="shared" si="1"/>
        <v>11111</v>
      </c>
      <c r="F63" s="2">
        <f t="shared" si="5"/>
        <v>15241</v>
      </c>
      <c r="G63" s="2">
        <v>10122</v>
      </c>
      <c r="H63" s="19">
        <f t="shared" si="2"/>
        <v>9708.3333333333339</v>
      </c>
      <c r="I63" s="14">
        <f t="shared" si="4"/>
        <v>-11.333333333332121</v>
      </c>
      <c r="J63" s="18">
        <f t="shared" si="3"/>
        <v>1320.3333333333321</v>
      </c>
      <c r="K63" s="18">
        <f>SUM(J61:J63)</f>
        <v>4658.3333333333321</v>
      </c>
      <c r="L63" s="8">
        <f t="shared" si="8"/>
        <v>11397</v>
      </c>
      <c r="M63" s="18">
        <f t="shared" si="6"/>
        <v>14671</v>
      </c>
      <c r="N63" s="21">
        <f t="shared" si="7"/>
        <v>0.66173630518255977</v>
      </c>
    </row>
    <row r="64" spans="1:14" x14ac:dyDescent="0.2">
      <c r="A64">
        <f t="shared" si="0"/>
        <v>10</v>
      </c>
      <c r="B64" s="1">
        <v>32051</v>
      </c>
      <c r="C64" s="2">
        <v>1452</v>
      </c>
      <c r="D64" s="2"/>
      <c r="E64" s="8">
        <f t="shared" si="1"/>
        <v>12563</v>
      </c>
      <c r="F64" s="2">
        <f t="shared" si="5"/>
        <v>15209</v>
      </c>
      <c r="G64" s="2">
        <v>10286</v>
      </c>
      <c r="H64" s="19">
        <f t="shared" si="2"/>
        <v>10086.666666666666</v>
      </c>
      <c r="I64" s="14">
        <f t="shared" si="4"/>
        <v>378.33333333333212</v>
      </c>
      <c r="J64" s="18">
        <f t="shared" si="3"/>
        <v>1073.6666666666679</v>
      </c>
      <c r="K64" s="18"/>
      <c r="L64" s="8">
        <f t="shared" si="8"/>
        <v>12470.666666666668</v>
      </c>
      <c r="M64" s="18">
        <f t="shared" si="6"/>
        <v>14387.333333333334</v>
      </c>
      <c r="N64" s="21">
        <f t="shared" si="7"/>
        <v>0.70107965339882294</v>
      </c>
    </row>
    <row r="65" spans="1:14" x14ac:dyDescent="0.2">
      <c r="A65">
        <f t="shared" si="0"/>
        <v>11</v>
      </c>
      <c r="B65" s="1">
        <v>32082</v>
      </c>
      <c r="C65" s="2">
        <v>1208</v>
      </c>
      <c r="D65" s="2"/>
      <c r="E65" s="8">
        <f t="shared" si="1"/>
        <v>13771</v>
      </c>
      <c r="F65" s="2">
        <f t="shared" si="5"/>
        <v>15023</v>
      </c>
      <c r="G65" s="2">
        <v>10604</v>
      </c>
      <c r="H65" s="19">
        <f t="shared" si="2"/>
        <v>10337.333333333334</v>
      </c>
      <c r="I65" s="14">
        <f t="shared" si="4"/>
        <v>250.66666666666788</v>
      </c>
      <c r="J65" s="18">
        <f t="shared" si="3"/>
        <v>957.33333333333212</v>
      </c>
      <c r="K65" s="18"/>
      <c r="L65" s="8">
        <f t="shared" si="8"/>
        <v>13428</v>
      </c>
      <c r="M65" s="18">
        <f t="shared" si="6"/>
        <v>14248</v>
      </c>
      <c r="N65" s="21">
        <f t="shared" si="7"/>
        <v>0.72552872917836431</v>
      </c>
    </row>
    <row r="66" spans="1:14" x14ac:dyDescent="0.2">
      <c r="A66">
        <f t="shared" si="0"/>
        <v>12</v>
      </c>
      <c r="B66" s="1">
        <v>32112</v>
      </c>
      <c r="C66" s="2">
        <v>1139</v>
      </c>
      <c r="D66" s="2">
        <f>SUM(C64:C66)</f>
        <v>3799</v>
      </c>
      <c r="E66" s="8">
        <f t="shared" si="1"/>
        <v>14910</v>
      </c>
      <c r="F66" s="3">
        <f t="shared" si="5"/>
        <v>14910</v>
      </c>
      <c r="G66" s="2">
        <v>9760</v>
      </c>
      <c r="H66" s="19">
        <f t="shared" si="2"/>
        <v>10216.666666666666</v>
      </c>
      <c r="I66" s="14">
        <f t="shared" si="4"/>
        <v>-120.66666666666788</v>
      </c>
      <c r="J66" s="18">
        <f t="shared" si="3"/>
        <v>1259.6666666666679</v>
      </c>
      <c r="K66" s="18">
        <f>SUM(J64:J66)</f>
        <v>3290.6666666666679</v>
      </c>
      <c r="L66" s="8">
        <f t="shared" si="8"/>
        <v>14687.666666666668</v>
      </c>
      <c r="M66" s="20">
        <f t="shared" si="6"/>
        <v>14687.666666666668</v>
      </c>
      <c r="N66" s="21">
        <f t="shared" si="7"/>
        <v>0.69559494360347673</v>
      </c>
    </row>
    <row r="67" spans="1:14" x14ac:dyDescent="0.2">
      <c r="A67">
        <f t="shared" si="0"/>
        <v>1</v>
      </c>
      <c r="B67" s="1">
        <v>32143</v>
      </c>
      <c r="C67" s="2">
        <v>1262</v>
      </c>
      <c r="D67" s="2"/>
      <c r="E67" s="8">
        <f t="shared" si="1"/>
        <v>1262</v>
      </c>
      <c r="F67" s="2">
        <f t="shared" si="5"/>
        <v>15103</v>
      </c>
      <c r="G67" s="2">
        <v>10097</v>
      </c>
      <c r="H67" s="19">
        <f t="shared" si="2"/>
        <v>10153.666666666666</v>
      </c>
      <c r="I67" s="14">
        <f t="shared" si="4"/>
        <v>-63</v>
      </c>
      <c r="J67" s="18">
        <f t="shared" si="3"/>
        <v>1325</v>
      </c>
      <c r="K67" s="18"/>
      <c r="L67" s="8">
        <f t="shared" si="8"/>
        <v>1325</v>
      </c>
      <c r="M67" s="18">
        <f t="shared" si="6"/>
        <v>15313.666666666668</v>
      </c>
      <c r="N67" s="21">
        <f t="shared" si="7"/>
        <v>0.66304608084282002</v>
      </c>
    </row>
    <row r="68" spans="1:14" x14ac:dyDescent="0.2">
      <c r="A68">
        <f t="shared" si="0"/>
        <v>2</v>
      </c>
      <c r="B68" s="1">
        <v>32174</v>
      </c>
      <c r="C68" s="2">
        <v>1071</v>
      </c>
      <c r="D68" s="2"/>
      <c r="E68" s="8">
        <f t="shared" si="1"/>
        <v>2333</v>
      </c>
      <c r="F68" s="2">
        <f t="shared" si="5"/>
        <v>15050</v>
      </c>
      <c r="G68" s="2">
        <v>11165</v>
      </c>
      <c r="H68" s="19">
        <f t="shared" si="2"/>
        <v>10340.666666666666</v>
      </c>
      <c r="I68" s="14">
        <f t="shared" si="4"/>
        <v>187</v>
      </c>
      <c r="J68" s="18">
        <f t="shared" si="3"/>
        <v>884</v>
      </c>
      <c r="K68" s="18"/>
      <c r="L68" s="8">
        <f t="shared" si="8"/>
        <v>2209</v>
      </c>
      <c r="M68" s="18">
        <f t="shared" si="6"/>
        <v>15358.333333333334</v>
      </c>
      <c r="N68" s="21">
        <f t="shared" si="7"/>
        <v>0.67329354313619094</v>
      </c>
    </row>
    <row r="69" spans="1:14" x14ac:dyDescent="0.2">
      <c r="A69">
        <f t="shared" si="0"/>
        <v>3</v>
      </c>
      <c r="B69" s="1">
        <v>32203</v>
      </c>
      <c r="C69" s="2">
        <v>1262</v>
      </c>
      <c r="D69" s="2">
        <f>SUM(C67:C69)</f>
        <v>3595</v>
      </c>
      <c r="E69" s="8">
        <f t="shared" si="1"/>
        <v>3595</v>
      </c>
      <c r="F69" s="2">
        <f t="shared" si="5"/>
        <v>15135</v>
      </c>
      <c r="G69" s="2">
        <v>10997</v>
      </c>
      <c r="H69" s="19">
        <f t="shared" si="2"/>
        <v>10753</v>
      </c>
      <c r="I69" s="14">
        <f t="shared" si="4"/>
        <v>412.33333333333394</v>
      </c>
      <c r="J69" s="18">
        <f t="shared" si="3"/>
        <v>849.66666666666606</v>
      </c>
      <c r="K69" s="18">
        <f>SUM(J67:J69)</f>
        <v>3058.6666666666661</v>
      </c>
      <c r="L69" s="8">
        <f t="shared" si="8"/>
        <v>3058.6666666666661</v>
      </c>
      <c r="M69" s="18">
        <f t="shared" si="6"/>
        <v>15204</v>
      </c>
      <c r="N69" s="21">
        <f t="shared" si="7"/>
        <v>0.70724809260720867</v>
      </c>
    </row>
    <row r="70" spans="1:14" x14ac:dyDescent="0.2">
      <c r="A70">
        <f t="shared" si="0"/>
        <v>4</v>
      </c>
      <c r="B70" s="1">
        <v>32234</v>
      </c>
      <c r="C70" s="2">
        <v>908</v>
      </c>
      <c r="D70" s="2"/>
      <c r="E70" s="8">
        <f t="shared" si="1"/>
        <v>4503</v>
      </c>
      <c r="F70" s="2">
        <f t="shared" si="5"/>
        <v>14888</v>
      </c>
      <c r="G70" s="2">
        <v>10666</v>
      </c>
      <c r="H70" s="19">
        <f t="shared" si="2"/>
        <v>10942.666666666666</v>
      </c>
      <c r="I70" s="14">
        <f t="shared" si="4"/>
        <v>189.66666666666606</v>
      </c>
      <c r="J70" s="18">
        <f t="shared" si="3"/>
        <v>718.33333333333394</v>
      </c>
      <c r="K70" s="18"/>
      <c r="L70" s="8">
        <f t="shared" si="8"/>
        <v>3777</v>
      </c>
      <c r="M70" s="18">
        <f t="shared" si="6"/>
        <v>14724</v>
      </c>
      <c r="N70" s="21">
        <f t="shared" si="7"/>
        <v>0.74318572851580178</v>
      </c>
    </row>
    <row r="71" spans="1:14" x14ac:dyDescent="0.2">
      <c r="A71">
        <f t="shared" si="0"/>
        <v>5</v>
      </c>
      <c r="B71" s="1">
        <v>32264</v>
      </c>
      <c r="C71" s="2">
        <v>1136</v>
      </c>
      <c r="D71" s="2"/>
      <c r="E71" s="8">
        <f t="shared" si="1"/>
        <v>5639</v>
      </c>
      <c r="F71" s="2">
        <f t="shared" si="5"/>
        <v>14713</v>
      </c>
      <c r="G71" s="2">
        <v>9979</v>
      </c>
      <c r="H71" s="19">
        <f t="shared" si="2"/>
        <v>10547.333333333334</v>
      </c>
      <c r="I71" s="14">
        <f t="shared" si="4"/>
        <v>-395.33333333333212</v>
      </c>
      <c r="J71" s="18">
        <f t="shared" si="3"/>
        <v>1531.3333333333321</v>
      </c>
      <c r="K71" s="18"/>
      <c r="L71" s="8">
        <f t="shared" si="8"/>
        <v>5308.3333333333321</v>
      </c>
      <c r="M71" s="18">
        <f t="shared" si="6"/>
        <v>14774.666666666666</v>
      </c>
      <c r="N71" s="21">
        <f t="shared" si="7"/>
        <v>0.71387961375327147</v>
      </c>
    </row>
    <row r="72" spans="1:14" x14ac:dyDescent="0.2">
      <c r="A72">
        <f t="shared" ref="A72:A135" si="9">MONTH(B72)</f>
        <v>6</v>
      </c>
      <c r="B72" s="1">
        <v>32295</v>
      </c>
      <c r="C72" s="2">
        <v>1078</v>
      </c>
      <c r="D72" s="2">
        <f>SUM(C70:C72)</f>
        <v>3122</v>
      </c>
      <c r="E72" s="8">
        <f t="shared" ref="E72:E135" si="10">IF(MONTH($B72)=1,C72,C72+E71)</f>
        <v>6717</v>
      </c>
      <c r="F72" s="2">
        <f t="shared" si="5"/>
        <v>14549</v>
      </c>
      <c r="G72" s="2">
        <v>9520</v>
      </c>
      <c r="H72" s="19">
        <f t="shared" si="2"/>
        <v>10055</v>
      </c>
      <c r="I72" s="14">
        <f t="shared" si="4"/>
        <v>-492.33333333333394</v>
      </c>
      <c r="J72" s="18">
        <f t="shared" si="3"/>
        <v>1570.3333333333339</v>
      </c>
      <c r="K72" s="18">
        <f>SUM(J70:J72)</f>
        <v>3820</v>
      </c>
      <c r="L72" s="8">
        <f t="shared" si="8"/>
        <v>6878.6666666666661</v>
      </c>
      <c r="M72" s="18">
        <f t="shared" si="6"/>
        <v>14827.666666666666</v>
      </c>
      <c r="N72" s="21">
        <f t="shared" si="7"/>
        <v>0.67812422723287546</v>
      </c>
    </row>
    <row r="73" spans="1:14" x14ac:dyDescent="0.2">
      <c r="A73">
        <f t="shared" si="9"/>
        <v>7</v>
      </c>
      <c r="B73" s="1">
        <v>32325</v>
      </c>
      <c r="C73" s="2">
        <v>1248</v>
      </c>
      <c r="D73" s="2"/>
      <c r="E73" s="8">
        <f t="shared" si="10"/>
        <v>7965</v>
      </c>
      <c r="F73" s="2">
        <f t="shared" si="5"/>
        <v>14574</v>
      </c>
      <c r="G73" s="2">
        <v>8785</v>
      </c>
      <c r="H73" s="19">
        <f t="shared" si="2"/>
        <v>9428</v>
      </c>
      <c r="I73" s="14">
        <f t="shared" si="4"/>
        <v>-627</v>
      </c>
      <c r="J73" s="18">
        <f t="shared" si="3"/>
        <v>1875</v>
      </c>
      <c r="K73" s="18"/>
      <c r="L73" s="8">
        <f t="shared" si="8"/>
        <v>8753.6666666666661</v>
      </c>
      <c r="M73" s="18">
        <f t="shared" si="6"/>
        <v>15013</v>
      </c>
      <c r="N73" s="21">
        <f t="shared" si="7"/>
        <v>0.62798907613401722</v>
      </c>
    </row>
    <row r="74" spans="1:14" x14ac:dyDescent="0.2">
      <c r="A74">
        <f t="shared" si="9"/>
        <v>8</v>
      </c>
      <c r="B74" s="1">
        <v>32356</v>
      </c>
      <c r="C74" s="2">
        <v>1196</v>
      </c>
      <c r="D74" s="2"/>
      <c r="E74" s="8">
        <f t="shared" si="10"/>
        <v>9161</v>
      </c>
      <c r="F74" s="2">
        <f t="shared" si="5"/>
        <v>14269</v>
      </c>
      <c r="G74" s="2">
        <v>8787</v>
      </c>
      <c r="H74" s="19">
        <f t="shared" ref="H74:H137" si="11">AVERAGE(G72:G74)</f>
        <v>9030.6666666666661</v>
      </c>
      <c r="I74" s="14">
        <f t="shared" si="4"/>
        <v>-397.33333333333394</v>
      </c>
      <c r="J74" s="18">
        <f t="shared" ref="J74:J137" si="12">C74-I74</f>
        <v>1593.3333333333339</v>
      </c>
      <c r="K74" s="18"/>
      <c r="L74" s="8">
        <f t="shared" si="8"/>
        <v>10347</v>
      </c>
      <c r="M74" s="18">
        <f t="shared" si="6"/>
        <v>14958</v>
      </c>
      <c r="N74" s="21">
        <f t="shared" si="7"/>
        <v>0.60373490217052184</v>
      </c>
    </row>
    <row r="75" spans="1:14" x14ac:dyDescent="0.2">
      <c r="A75">
        <f t="shared" si="9"/>
        <v>9</v>
      </c>
      <c r="B75" s="1">
        <v>32387</v>
      </c>
      <c r="C75" s="2">
        <v>1254</v>
      </c>
      <c r="D75" s="2">
        <f>SUM(C73:C75)</f>
        <v>3698</v>
      </c>
      <c r="E75" s="8">
        <f t="shared" si="10"/>
        <v>10415</v>
      </c>
      <c r="F75" s="2">
        <f t="shared" si="5"/>
        <v>14214</v>
      </c>
      <c r="G75" s="2">
        <v>8580</v>
      </c>
      <c r="H75" s="19">
        <f t="shared" si="11"/>
        <v>8717.3333333333339</v>
      </c>
      <c r="I75" s="14">
        <f t="shared" ref="I75:I138" si="13">H75-H74</f>
        <v>-313.33333333333212</v>
      </c>
      <c r="J75" s="18">
        <f t="shared" si="12"/>
        <v>1567.3333333333321</v>
      </c>
      <c r="K75" s="18">
        <f>SUM(J73:J75)</f>
        <v>5035.6666666666661</v>
      </c>
      <c r="L75" s="8">
        <f t="shared" si="8"/>
        <v>11914.333333333332</v>
      </c>
      <c r="M75" s="18">
        <f t="shared" si="6"/>
        <v>15205</v>
      </c>
      <c r="N75" s="21">
        <f t="shared" si="7"/>
        <v>0.57332017976542804</v>
      </c>
    </row>
    <row r="76" spans="1:14" x14ac:dyDescent="0.2">
      <c r="A76">
        <f t="shared" si="9"/>
        <v>10</v>
      </c>
      <c r="B76" s="1">
        <v>32417</v>
      </c>
      <c r="C76" s="2">
        <v>1317</v>
      </c>
      <c r="D76" s="2"/>
      <c r="E76" s="8">
        <f t="shared" si="10"/>
        <v>11732</v>
      </c>
      <c r="F76" s="2">
        <f t="shared" si="5"/>
        <v>14079</v>
      </c>
      <c r="G76" s="2">
        <v>8533</v>
      </c>
      <c r="H76" s="19">
        <f t="shared" si="11"/>
        <v>8633.3333333333339</v>
      </c>
      <c r="I76" s="14">
        <f t="shared" si="13"/>
        <v>-84</v>
      </c>
      <c r="J76" s="18">
        <f t="shared" si="12"/>
        <v>1401</v>
      </c>
      <c r="K76" s="18"/>
      <c r="L76" s="8">
        <f t="shared" si="8"/>
        <v>13315.333333333332</v>
      </c>
      <c r="M76" s="18">
        <f t="shared" si="6"/>
        <v>15532.333333333332</v>
      </c>
      <c r="N76" s="21">
        <f t="shared" si="7"/>
        <v>0.55582977444899895</v>
      </c>
    </row>
    <row r="77" spans="1:14" x14ac:dyDescent="0.2">
      <c r="A77">
        <f t="shared" si="9"/>
        <v>11</v>
      </c>
      <c r="B77" s="1">
        <v>32448</v>
      </c>
      <c r="C77" s="2">
        <v>1075</v>
      </c>
      <c r="D77" s="2"/>
      <c r="E77" s="8">
        <f t="shared" si="10"/>
        <v>12807</v>
      </c>
      <c r="F77" s="2">
        <f t="shared" si="5"/>
        <v>13946</v>
      </c>
      <c r="G77" s="2">
        <v>8780</v>
      </c>
      <c r="H77" s="19">
        <f t="shared" si="11"/>
        <v>8631</v>
      </c>
      <c r="I77" s="14">
        <f t="shared" si="13"/>
        <v>-2.3333333333339397</v>
      </c>
      <c r="J77" s="18">
        <f t="shared" si="12"/>
        <v>1077.3333333333339</v>
      </c>
      <c r="K77" s="18"/>
      <c r="L77" s="8">
        <f t="shared" si="8"/>
        <v>14392.666666666666</v>
      </c>
      <c r="M77" s="18">
        <f t="shared" si="6"/>
        <v>15652.333333333334</v>
      </c>
      <c r="N77" s="21">
        <f t="shared" si="7"/>
        <v>0.55141938369146237</v>
      </c>
    </row>
    <row r="78" spans="1:14" x14ac:dyDescent="0.2">
      <c r="A78">
        <f t="shared" si="9"/>
        <v>12</v>
      </c>
      <c r="B78" s="1">
        <v>32478</v>
      </c>
      <c r="C78" s="2">
        <v>1136</v>
      </c>
      <c r="D78" s="2">
        <f>SUM(C76:C78)</f>
        <v>3528</v>
      </c>
      <c r="E78" s="8">
        <f t="shared" si="10"/>
        <v>13943</v>
      </c>
      <c r="F78" s="3">
        <f t="shared" si="5"/>
        <v>13943</v>
      </c>
      <c r="G78" s="2">
        <v>8862</v>
      </c>
      <c r="H78" s="19">
        <f t="shared" si="11"/>
        <v>8725</v>
      </c>
      <c r="I78" s="14">
        <f t="shared" si="13"/>
        <v>94</v>
      </c>
      <c r="J78" s="18">
        <f t="shared" si="12"/>
        <v>1042</v>
      </c>
      <c r="K78" s="18">
        <f>SUM(J76:J78)</f>
        <v>3520.3333333333339</v>
      </c>
      <c r="L78" s="8">
        <f t="shared" si="8"/>
        <v>15434.666666666666</v>
      </c>
      <c r="M78" s="20">
        <f t="shared" si="6"/>
        <v>15434.666666666666</v>
      </c>
      <c r="N78" s="21">
        <f t="shared" si="7"/>
        <v>0.56528593642017966</v>
      </c>
    </row>
    <row r="79" spans="1:14" x14ac:dyDescent="0.2">
      <c r="A79">
        <f t="shared" si="9"/>
        <v>1</v>
      </c>
      <c r="B79" s="1">
        <v>32509</v>
      </c>
      <c r="C79" s="2">
        <v>939</v>
      </c>
      <c r="D79" s="2"/>
      <c r="E79" s="8">
        <f t="shared" si="10"/>
        <v>939</v>
      </c>
      <c r="F79" s="2">
        <f t="shared" si="5"/>
        <v>13620</v>
      </c>
      <c r="G79" s="2">
        <v>9106</v>
      </c>
      <c r="H79" s="19">
        <f t="shared" si="11"/>
        <v>8916</v>
      </c>
      <c r="I79" s="14">
        <f t="shared" si="13"/>
        <v>191</v>
      </c>
      <c r="J79" s="18">
        <f t="shared" si="12"/>
        <v>748</v>
      </c>
      <c r="K79" s="18"/>
      <c r="L79" s="8">
        <f t="shared" si="8"/>
        <v>748</v>
      </c>
      <c r="M79" s="18">
        <f t="shared" si="6"/>
        <v>14857.666666666666</v>
      </c>
      <c r="N79" s="21">
        <f t="shared" si="7"/>
        <v>0.60009422744710927</v>
      </c>
    </row>
    <row r="80" spans="1:14" x14ac:dyDescent="0.2">
      <c r="A80">
        <f t="shared" si="9"/>
        <v>2</v>
      </c>
      <c r="B80" s="1">
        <v>32540</v>
      </c>
      <c r="C80" s="2">
        <v>1020</v>
      </c>
      <c r="D80" s="2"/>
      <c r="E80" s="8">
        <f t="shared" si="10"/>
        <v>1959</v>
      </c>
      <c r="F80" s="2">
        <f t="shared" si="5"/>
        <v>13569</v>
      </c>
      <c r="G80" s="2">
        <v>8840</v>
      </c>
      <c r="H80" s="19">
        <f t="shared" si="11"/>
        <v>8936</v>
      </c>
      <c r="I80" s="14">
        <f t="shared" si="13"/>
        <v>20</v>
      </c>
      <c r="J80" s="18">
        <f t="shared" si="12"/>
        <v>1000</v>
      </c>
      <c r="K80" s="18"/>
      <c r="L80" s="8">
        <f t="shared" si="8"/>
        <v>1748</v>
      </c>
      <c r="M80" s="18">
        <f t="shared" si="6"/>
        <v>14973.666666666666</v>
      </c>
      <c r="N80" s="21">
        <f t="shared" si="7"/>
        <v>0.596781015560651</v>
      </c>
    </row>
    <row r="81" spans="1:14" x14ac:dyDescent="0.2">
      <c r="A81">
        <f t="shared" si="9"/>
        <v>3</v>
      </c>
      <c r="B81" s="1">
        <v>32568</v>
      </c>
      <c r="C81" s="2">
        <v>1033</v>
      </c>
      <c r="D81" s="2">
        <f>SUM(C79:C81)</f>
        <v>2992</v>
      </c>
      <c r="E81" s="8">
        <f t="shared" si="10"/>
        <v>2992</v>
      </c>
      <c r="F81" s="2">
        <f t="shared" si="5"/>
        <v>13340</v>
      </c>
      <c r="G81" s="2">
        <v>8402</v>
      </c>
      <c r="H81" s="19">
        <f t="shared" si="11"/>
        <v>8782.6666666666661</v>
      </c>
      <c r="I81" s="14">
        <f t="shared" si="13"/>
        <v>-153.33333333333394</v>
      </c>
      <c r="J81" s="18">
        <f t="shared" si="12"/>
        <v>1186.3333333333339</v>
      </c>
      <c r="K81" s="18">
        <f>SUM(J79:J81)</f>
        <v>2934.3333333333339</v>
      </c>
      <c r="L81" s="8">
        <f t="shared" si="8"/>
        <v>2934.3333333333339</v>
      </c>
      <c r="M81" s="18">
        <f t="shared" si="6"/>
        <v>15310.333333333334</v>
      </c>
      <c r="N81" s="21">
        <f t="shared" si="7"/>
        <v>0.57364307330561048</v>
      </c>
    </row>
    <row r="82" spans="1:14" x14ac:dyDescent="0.2">
      <c r="A82">
        <f t="shared" si="9"/>
        <v>4</v>
      </c>
      <c r="B82" s="1">
        <v>32599</v>
      </c>
      <c r="C82" s="2">
        <v>1072</v>
      </c>
      <c r="D82" s="2"/>
      <c r="E82" s="8">
        <f t="shared" si="10"/>
        <v>4064</v>
      </c>
      <c r="F82" s="2">
        <f t="shared" ref="F82:F145" si="14">SUM(C71:C82)</f>
        <v>13504</v>
      </c>
      <c r="G82" s="2">
        <v>8081</v>
      </c>
      <c r="H82" s="19">
        <f t="shared" si="11"/>
        <v>8441</v>
      </c>
      <c r="I82" s="14">
        <f t="shared" si="13"/>
        <v>-341.66666666666606</v>
      </c>
      <c r="J82" s="18">
        <f t="shared" si="12"/>
        <v>1413.6666666666661</v>
      </c>
      <c r="K82" s="18"/>
      <c r="L82" s="8">
        <f t="shared" si="8"/>
        <v>4348</v>
      </c>
      <c r="M82" s="18">
        <f t="shared" si="6"/>
        <v>16005.666666666666</v>
      </c>
      <c r="N82" s="21">
        <f t="shared" si="7"/>
        <v>0.52737572109877751</v>
      </c>
    </row>
    <row r="83" spans="1:14" x14ac:dyDescent="0.2">
      <c r="A83">
        <f t="shared" si="9"/>
        <v>5</v>
      </c>
      <c r="B83" s="1">
        <v>32629</v>
      </c>
      <c r="C83" s="2">
        <v>1113</v>
      </c>
      <c r="D83" s="2"/>
      <c r="E83" s="8">
        <f t="shared" si="10"/>
        <v>5177</v>
      </c>
      <c r="F83" s="2">
        <f t="shared" si="14"/>
        <v>13481</v>
      </c>
      <c r="G83" s="2">
        <v>7779</v>
      </c>
      <c r="H83" s="19">
        <f t="shared" si="11"/>
        <v>8087.333333333333</v>
      </c>
      <c r="I83" s="14">
        <f t="shared" si="13"/>
        <v>-353.66666666666697</v>
      </c>
      <c r="J83" s="18">
        <f t="shared" si="12"/>
        <v>1466.666666666667</v>
      </c>
      <c r="K83" s="18"/>
      <c r="L83" s="8">
        <f t="shared" si="8"/>
        <v>5814.666666666667</v>
      </c>
      <c r="M83" s="18">
        <f t="shared" ref="M83:M146" si="15">SUM(J72:J83)</f>
        <v>15941</v>
      </c>
      <c r="N83" s="21">
        <f t="shared" ref="N83:N146" si="16">H83/M83</f>
        <v>0.50732910942433551</v>
      </c>
    </row>
    <row r="84" spans="1:14" x14ac:dyDescent="0.2">
      <c r="A84">
        <f t="shared" si="9"/>
        <v>6</v>
      </c>
      <c r="B84" s="1">
        <v>32660</v>
      </c>
      <c r="C84" s="2">
        <v>1394</v>
      </c>
      <c r="D84" s="2">
        <f>SUM(C82:C84)</f>
        <v>3579</v>
      </c>
      <c r="E84" s="8">
        <f t="shared" si="10"/>
        <v>6571</v>
      </c>
      <c r="F84" s="2">
        <f t="shared" si="14"/>
        <v>13797</v>
      </c>
      <c r="G84" s="2">
        <v>7465</v>
      </c>
      <c r="H84" s="19">
        <f t="shared" si="11"/>
        <v>7775</v>
      </c>
      <c r="I84" s="14">
        <f t="shared" si="13"/>
        <v>-312.33333333333303</v>
      </c>
      <c r="J84" s="18">
        <f t="shared" si="12"/>
        <v>1706.333333333333</v>
      </c>
      <c r="K84" s="18">
        <f>SUM(J82:J84)</f>
        <v>4586.6666666666661</v>
      </c>
      <c r="L84" s="8">
        <f t="shared" ref="L84:L147" si="17">IF(MONTH($B84)=1,J84,J84+L83)</f>
        <v>7521</v>
      </c>
      <c r="M84" s="18">
        <f t="shared" si="15"/>
        <v>16077</v>
      </c>
      <c r="N84" s="21">
        <f t="shared" si="16"/>
        <v>0.48361012626733846</v>
      </c>
    </row>
    <row r="85" spans="1:14" x14ac:dyDescent="0.2">
      <c r="A85">
        <f t="shared" si="9"/>
        <v>7</v>
      </c>
      <c r="B85" s="1">
        <v>32690</v>
      </c>
      <c r="C85" s="2">
        <v>1440</v>
      </c>
      <c r="D85" s="2"/>
      <c r="E85" s="8">
        <f t="shared" si="10"/>
        <v>8011</v>
      </c>
      <c r="F85" s="2">
        <f t="shared" si="14"/>
        <v>13989</v>
      </c>
      <c r="G85" s="2">
        <v>7514</v>
      </c>
      <c r="H85" s="19">
        <f t="shared" si="11"/>
        <v>7586</v>
      </c>
      <c r="I85" s="14">
        <f t="shared" si="13"/>
        <v>-189</v>
      </c>
      <c r="J85" s="18">
        <f t="shared" si="12"/>
        <v>1629</v>
      </c>
      <c r="K85" s="18"/>
      <c r="L85" s="8">
        <f t="shared" si="17"/>
        <v>9150</v>
      </c>
      <c r="M85" s="18">
        <f t="shared" si="15"/>
        <v>15831</v>
      </c>
      <c r="N85" s="21">
        <f t="shared" si="16"/>
        <v>0.47918640641778787</v>
      </c>
    </row>
    <row r="86" spans="1:14" x14ac:dyDescent="0.2">
      <c r="A86">
        <f t="shared" si="9"/>
        <v>8</v>
      </c>
      <c r="B86" s="1">
        <v>32721</v>
      </c>
      <c r="C86" s="2">
        <v>1639</v>
      </c>
      <c r="D86" s="2"/>
      <c r="E86" s="8">
        <f t="shared" si="10"/>
        <v>9650</v>
      </c>
      <c r="F86" s="2">
        <f t="shared" si="14"/>
        <v>14432</v>
      </c>
      <c r="G86" s="2">
        <v>7680</v>
      </c>
      <c r="H86" s="19">
        <f t="shared" si="11"/>
        <v>7553</v>
      </c>
      <c r="I86" s="14">
        <f t="shared" si="13"/>
        <v>-33</v>
      </c>
      <c r="J86" s="18">
        <f t="shared" si="12"/>
        <v>1672</v>
      </c>
      <c r="K86" s="18"/>
      <c r="L86" s="8">
        <f t="shared" si="17"/>
        <v>10822</v>
      </c>
      <c r="M86" s="18">
        <f t="shared" si="15"/>
        <v>15909.666666666664</v>
      </c>
      <c r="N86" s="21">
        <f t="shared" si="16"/>
        <v>0.47474281883131858</v>
      </c>
    </row>
    <row r="87" spans="1:14" x14ac:dyDescent="0.2">
      <c r="A87">
        <f t="shared" si="9"/>
        <v>9</v>
      </c>
      <c r="B87" s="1">
        <v>32752</v>
      </c>
      <c r="C87" s="2">
        <v>1695</v>
      </c>
      <c r="D87" s="2">
        <f>SUM(C85:C87)</f>
        <v>4774</v>
      </c>
      <c r="E87" s="8">
        <f t="shared" si="10"/>
        <v>11345</v>
      </c>
      <c r="F87" s="2">
        <f t="shared" si="14"/>
        <v>14873</v>
      </c>
      <c r="G87" s="2">
        <v>8127</v>
      </c>
      <c r="H87" s="19">
        <f t="shared" si="11"/>
        <v>7773.666666666667</v>
      </c>
      <c r="I87" s="14">
        <f t="shared" si="13"/>
        <v>220.66666666666697</v>
      </c>
      <c r="J87" s="18">
        <f t="shared" si="12"/>
        <v>1474.333333333333</v>
      </c>
      <c r="K87" s="18">
        <f>SUM(J85:J87)</f>
        <v>4775.333333333333</v>
      </c>
      <c r="L87" s="8">
        <f t="shared" si="17"/>
        <v>12296.333333333332</v>
      </c>
      <c r="M87" s="18">
        <f t="shared" si="15"/>
        <v>15816.666666666664</v>
      </c>
      <c r="N87" s="21">
        <f t="shared" si="16"/>
        <v>0.49148577449947323</v>
      </c>
    </row>
    <row r="88" spans="1:14" x14ac:dyDescent="0.2">
      <c r="A88">
        <f t="shared" si="9"/>
        <v>10</v>
      </c>
      <c r="B88" s="1">
        <v>32782</v>
      </c>
      <c r="C88" s="2">
        <v>1704</v>
      </c>
      <c r="D88" s="2"/>
      <c r="E88" s="8">
        <f t="shared" si="10"/>
        <v>13049</v>
      </c>
      <c r="F88" s="2">
        <f t="shared" si="14"/>
        <v>15260</v>
      </c>
      <c r="G88" s="2">
        <v>8258</v>
      </c>
      <c r="H88" s="19">
        <f t="shared" si="11"/>
        <v>8021.666666666667</v>
      </c>
      <c r="I88" s="14">
        <f t="shared" si="13"/>
        <v>248</v>
      </c>
      <c r="J88" s="18">
        <f t="shared" si="12"/>
        <v>1456</v>
      </c>
      <c r="K88" s="18"/>
      <c r="L88" s="8">
        <f t="shared" si="17"/>
        <v>13752.333333333332</v>
      </c>
      <c r="M88" s="18">
        <f t="shared" si="15"/>
        <v>15871.666666666668</v>
      </c>
      <c r="N88" s="21">
        <f t="shared" si="16"/>
        <v>0.50540795967657248</v>
      </c>
    </row>
    <row r="89" spans="1:14" x14ac:dyDescent="0.2">
      <c r="A89">
        <f t="shared" si="9"/>
        <v>11</v>
      </c>
      <c r="B89" s="1">
        <v>32813</v>
      </c>
      <c r="C89" s="2">
        <v>1456</v>
      </c>
      <c r="D89" s="2"/>
      <c r="E89" s="8">
        <f t="shared" si="10"/>
        <v>14505</v>
      </c>
      <c r="F89" s="2">
        <f t="shared" si="14"/>
        <v>15641</v>
      </c>
      <c r="G89" s="2">
        <v>8226</v>
      </c>
      <c r="H89" s="19">
        <f t="shared" si="11"/>
        <v>8203.6666666666661</v>
      </c>
      <c r="I89" s="14">
        <f t="shared" si="13"/>
        <v>181.99999999999909</v>
      </c>
      <c r="J89" s="18">
        <f t="shared" si="12"/>
        <v>1274.0000000000009</v>
      </c>
      <c r="K89" s="18"/>
      <c r="L89" s="8">
        <f t="shared" si="17"/>
        <v>15026.333333333332</v>
      </c>
      <c r="M89" s="18">
        <f t="shared" si="15"/>
        <v>16068.333333333332</v>
      </c>
      <c r="N89" s="21">
        <f t="shared" si="16"/>
        <v>0.51054869826781457</v>
      </c>
    </row>
    <row r="90" spans="1:14" x14ac:dyDescent="0.2">
      <c r="A90">
        <f t="shared" si="9"/>
        <v>12</v>
      </c>
      <c r="B90" s="1">
        <v>32843</v>
      </c>
      <c r="C90" s="2">
        <v>1475</v>
      </c>
      <c r="D90" s="2">
        <f>SUM(C88:C90)</f>
        <v>4635</v>
      </c>
      <c r="E90" s="8">
        <f t="shared" si="10"/>
        <v>15980</v>
      </c>
      <c r="F90" s="3">
        <f t="shared" si="14"/>
        <v>15980</v>
      </c>
      <c r="G90" s="2">
        <v>8729</v>
      </c>
      <c r="H90" s="19">
        <f t="shared" si="11"/>
        <v>8404.3333333333339</v>
      </c>
      <c r="I90" s="14">
        <f t="shared" si="13"/>
        <v>200.66666666666788</v>
      </c>
      <c r="J90" s="18">
        <f t="shared" si="12"/>
        <v>1274.3333333333321</v>
      </c>
      <c r="K90" s="18">
        <f>SUM(J88:J90)</f>
        <v>4004.333333333333</v>
      </c>
      <c r="L90" s="8">
        <f t="shared" si="17"/>
        <v>16300.666666666664</v>
      </c>
      <c r="M90" s="20">
        <f t="shared" si="15"/>
        <v>16300.666666666664</v>
      </c>
      <c r="N90" s="21">
        <f t="shared" si="16"/>
        <v>0.51558218477771878</v>
      </c>
    </row>
    <row r="91" spans="1:14" x14ac:dyDescent="0.2">
      <c r="A91">
        <f t="shared" si="9"/>
        <v>1</v>
      </c>
      <c r="B91" s="1">
        <v>32874</v>
      </c>
      <c r="C91" s="2">
        <v>1215</v>
      </c>
      <c r="D91" s="2"/>
      <c r="E91" s="8">
        <f t="shared" si="10"/>
        <v>1215</v>
      </c>
      <c r="F91" s="2">
        <f t="shared" si="14"/>
        <v>16256</v>
      </c>
      <c r="G91" s="2">
        <v>8901</v>
      </c>
      <c r="H91" s="19">
        <f t="shared" si="11"/>
        <v>8618.6666666666661</v>
      </c>
      <c r="I91" s="14">
        <f t="shared" si="13"/>
        <v>214.33333333333212</v>
      </c>
      <c r="J91" s="18">
        <f t="shared" si="12"/>
        <v>1000.6666666666679</v>
      </c>
      <c r="K91" s="18"/>
      <c r="L91" s="8">
        <f t="shared" si="17"/>
        <v>1000.6666666666679</v>
      </c>
      <c r="M91" s="18">
        <f t="shared" si="15"/>
        <v>16553.333333333332</v>
      </c>
      <c r="N91" s="21">
        <f t="shared" si="16"/>
        <v>0.52066049134111958</v>
      </c>
    </row>
    <row r="92" spans="1:14" x14ac:dyDescent="0.2">
      <c r="A92">
        <f t="shared" si="9"/>
        <v>2</v>
      </c>
      <c r="B92" s="1">
        <v>32905</v>
      </c>
      <c r="C92" s="2">
        <v>1230</v>
      </c>
      <c r="D92" s="2"/>
      <c r="E92" s="8">
        <f t="shared" si="10"/>
        <v>2445</v>
      </c>
      <c r="F92" s="2">
        <f t="shared" si="14"/>
        <v>16466</v>
      </c>
      <c r="G92" s="2">
        <v>9072</v>
      </c>
      <c r="H92" s="19">
        <f t="shared" si="11"/>
        <v>8900.6666666666661</v>
      </c>
      <c r="I92" s="14">
        <f t="shared" si="13"/>
        <v>282</v>
      </c>
      <c r="J92" s="18">
        <f t="shared" si="12"/>
        <v>948</v>
      </c>
      <c r="K92" s="18"/>
      <c r="L92" s="8">
        <f t="shared" si="17"/>
        <v>1948.6666666666679</v>
      </c>
      <c r="M92" s="18">
        <f t="shared" si="15"/>
        <v>16501.333333333332</v>
      </c>
      <c r="N92" s="21">
        <f t="shared" si="16"/>
        <v>0.53939075630252098</v>
      </c>
    </row>
    <row r="93" spans="1:14" x14ac:dyDescent="0.2">
      <c r="A93">
        <f t="shared" si="9"/>
        <v>3</v>
      </c>
      <c r="B93" s="1">
        <v>32933</v>
      </c>
      <c r="C93" s="2">
        <v>1621</v>
      </c>
      <c r="D93" s="2">
        <f>SUM(C91:C93)</f>
        <v>4066</v>
      </c>
      <c r="E93" s="8">
        <f t="shared" si="10"/>
        <v>4066</v>
      </c>
      <c r="F93" s="2">
        <f t="shared" si="14"/>
        <v>17054</v>
      </c>
      <c r="G93" s="2">
        <v>9317</v>
      </c>
      <c r="H93" s="19">
        <f t="shared" si="11"/>
        <v>9096.6666666666661</v>
      </c>
      <c r="I93" s="14">
        <f t="shared" si="13"/>
        <v>196</v>
      </c>
      <c r="J93" s="18">
        <f t="shared" si="12"/>
        <v>1425</v>
      </c>
      <c r="K93" s="18">
        <f>SUM(J91:J93)</f>
        <v>3373.6666666666679</v>
      </c>
      <c r="L93" s="8">
        <f t="shared" si="17"/>
        <v>3373.6666666666679</v>
      </c>
      <c r="M93" s="18">
        <f t="shared" si="15"/>
        <v>16740</v>
      </c>
      <c r="N93" s="21">
        <f t="shared" si="16"/>
        <v>0.54340900039824769</v>
      </c>
    </row>
    <row r="94" spans="1:14" x14ac:dyDescent="0.2">
      <c r="A94">
        <f t="shared" si="9"/>
        <v>4</v>
      </c>
      <c r="B94" s="1">
        <v>32964</v>
      </c>
      <c r="C94" s="2">
        <v>1592</v>
      </c>
      <c r="D94" s="2"/>
      <c r="E94" s="8">
        <f t="shared" si="10"/>
        <v>5658</v>
      </c>
      <c r="F94" s="2">
        <f t="shared" si="14"/>
        <v>17574</v>
      </c>
      <c r="G94" s="2">
        <v>9197</v>
      </c>
      <c r="H94" s="19">
        <f t="shared" si="11"/>
        <v>9195.3333333333339</v>
      </c>
      <c r="I94" s="14">
        <f t="shared" si="13"/>
        <v>98.666666666667879</v>
      </c>
      <c r="J94" s="18">
        <f t="shared" si="12"/>
        <v>1493.3333333333321</v>
      </c>
      <c r="K94" s="18"/>
      <c r="L94" s="8">
        <f t="shared" si="17"/>
        <v>4867</v>
      </c>
      <c r="M94" s="18">
        <f t="shared" si="15"/>
        <v>16819.666666666664</v>
      </c>
      <c r="N94" s="21">
        <f t="shared" si="16"/>
        <v>0.54670128222913661</v>
      </c>
    </row>
    <row r="95" spans="1:14" x14ac:dyDescent="0.2">
      <c r="A95">
        <f t="shared" si="9"/>
        <v>5</v>
      </c>
      <c r="B95" s="1">
        <v>32994</v>
      </c>
      <c r="C95" s="2">
        <v>1601</v>
      </c>
      <c r="D95" s="2"/>
      <c r="E95" s="8">
        <f t="shared" si="10"/>
        <v>7259</v>
      </c>
      <c r="F95" s="2">
        <f t="shared" si="14"/>
        <v>18062</v>
      </c>
      <c r="G95" s="2">
        <v>9178</v>
      </c>
      <c r="H95" s="19">
        <f t="shared" si="11"/>
        <v>9230.6666666666661</v>
      </c>
      <c r="I95" s="14">
        <f t="shared" si="13"/>
        <v>35.333333333332121</v>
      </c>
      <c r="J95" s="18">
        <f t="shared" si="12"/>
        <v>1565.6666666666679</v>
      </c>
      <c r="K95" s="18"/>
      <c r="L95" s="8">
        <f t="shared" si="17"/>
        <v>6432.6666666666679</v>
      </c>
      <c r="M95" s="18">
        <f t="shared" si="15"/>
        <v>16918.666666666668</v>
      </c>
      <c r="N95" s="21">
        <f t="shared" si="16"/>
        <v>0.54559066908345799</v>
      </c>
    </row>
    <row r="96" spans="1:14" x14ac:dyDescent="0.2">
      <c r="A96">
        <f t="shared" si="9"/>
        <v>6</v>
      </c>
      <c r="B96" s="1">
        <v>33025</v>
      </c>
      <c r="C96" s="2">
        <v>1783</v>
      </c>
      <c r="D96" s="2">
        <f>SUM(C94:C96)</f>
        <v>4976</v>
      </c>
      <c r="E96" s="8">
        <f t="shared" si="10"/>
        <v>9042</v>
      </c>
      <c r="F96" s="2">
        <f t="shared" si="14"/>
        <v>18451</v>
      </c>
      <c r="G96" s="2">
        <v>9202</v>
      </c>
      <c r="H96" s="19">
        <f t="shared" si="11"/>
        <v>9192.3333333333339</v>
      </c>
      <c r="I96" s="14">
        <f t="shared" si="13"/>
        <v>-38.333333333332121</v>
      </c>
      <c r="J96" s="18">
        <f t="shared" si="12"/>
        <v>1821.3333333333321</v>
      </c>
      <c r="K96" s="18">
        <f>SUM(J94:J96)</f>
        <v>4880.3333333333321</v>
      </c>
      <c r="L96" s="8">
        <f t="shared" si="17"/>
        <v>8254</v>
      </c>
      <c r="M96" s="18">
        <f t="shared" si="15"/>
        <v>17033.666666666664</v>
      </c>
      <c r="N96" s="21">
        <f t="shared" si="16"/>
        <v>0.53965675818477143</v>
      </c>
    </row>
    <row r="97" spans="1:14" x14ac:dyDescent="0.2">
      <c r="A97">
        <f t="shared" si="9"/>
        <v>7</v>
      </c>
      <c r="B97" s="1">
        <v>33055</v>
      </c>
      <c r="C97" s="2">
        <v>1607</v>
      </c>
      <c r="D97" s="2"/>
      <c r="E97" s="8">
        <f t="shared" si="10"/>
        <v>10649</v>
      </c>
      <c r="F97" s="2">
        <f t="shared" si="14"/>
        <v>18618</v>
      </c>
      <c r="G97" s="2">
        <v>9599</v>
      </c>
      <c r="H97" s="19">
        <f t="shared" si="11"/>
        <v>9326.3333333333339</v>
      </c>
      <c r="I97" s="14">
        <f t="shared" si="13"/>
        <v>134</v>
      </c>
      <c r="J97" s="18">
        <f t="shared" si="12"/>
        <v>1473</v>
      </c>
      <c r="K97" s="18"/>
      <c r="L97" s="8">
        <f t="shared" si="17"/>
        <v>9727</v>
      </c>
      <c r="M97" s="18">
        <f t="shared" si="15"/>
        <v>16877.666666666664</v>
      </c>
      <c r="N97" s="21">
        <f t="shared" si="16"/>
        <v>0.55258428297750495</v>
      </c>
    </row>
    <row r="98" spans="1:14" x14ac:dyDescent="0.2">
      <c r="A98">
        <f t="shared" si="9"/>
        <v>8</v>
      </c>
      <c r="B98" s="1">
        <v>33086</v>
      </c>
      <c r="C98" s="2">
        <v>1775</v>
      </c>
      <c r="D98" s="2"/>
      <c r="E98" s="8">
        <f t="shared" si="10"/>
        <v>12424</v>
      </c>
      <c r="F98" s="2">
        <f t="shared" si="14"/>
        <v>18754</v>
      </c>
      <c r="G98" s="2">
        <v>9469</v>
      </c>
      <c r="H98" s="19">
        <f t="shared" si="11"/>
        <v>9423.3333333333339</v>
      </c>
      <c r="I98" s="14">
        <f t="shared" si="13"/>
        <v>97</v>
      </c>
      <c r="J98" s="18">
        <f t="shared" si="12"/>
        <v>1678</v>
      </c>
      <c r="K98" s="18"/>
      <c r="L98" s="8">
        <f t="shared" si="17"/>
        <v>11405</v>
      </c>
      <c r="M98" s="18">
        <f t="shared" si="15"/>
        <v>16883.666666666664</v>
      </c>
      <c r="N98" s="21">
        <f t="shared" si="16"/>
        <v>0.55813310694754315</v>
      </c>
    </row>
    <row r="99" spans="1:14" x14ac:dyDescent="0.2">
      <c r="A99">
        <f t="shared" si="9"/>
        <v>9</v>
      </c>
      <c r="B99" s="1">
        <v>33117</v>
      </c>
      <c r="C99" s="2">
        <v>1643</v>
      </c>
      <c r="D99" s="2">
        <f>SUM(C97:C99)</f>
        <v>5025</v>
      </c>
      <c r="E99" s="8">
        <f t="shared" si="10"/>
        <v>14067</v>
      </c>
      <c r="F99" s="2">
        <f t="shared" si="14"/>
        <v>18702</v>
      </c>
      <c r="G99" s="2">
        <v>9688</v>
      </c>
      <c r="H99" s="19">
        <f t="shared" si="11"/>
        <v>9585.3333333333339</v>
      </c>
      <c r="I99" s="14">
        <f t="shared" si="13"/>
        <v>162</v>
      </c>
      <c r="J99" s="18">
        <f t="shared" si="12"/>
        <v>1481</v>
      </c>
      <c r="K99" s="18">
        <f>SUM(J97:J99)</f>
        <v>4632</v>
      </c>
      <c r="L99" s="8">
        <f t="shared" si="17"/>
        <v>12886</v>
      </c>
      <c r="M99" s="18">
        <f t="shared" si="15"/>
        <v>16890.333333333332</v>
      </c>
      <c r="N99" s="21">
        <f t="shared" si="16"/>
        <v>0.56750409504450283</v>
      </c>
    </row>
    <row r="100" spans="1:14" x14ac:dyDescent="0.2">
      <c r="A100">
        <f t="shared" si="9"/>
        <v>10</v>
      </c>
      <c r="B100" s="1">
        <v>33147</v>
      </c>
      <c r="C100" s="2">
        <v>1490</v>
      </c>
      <c r="D100" s="2"/>
      <c r="E100" s="8">
        <f t="shared" si="10"/>
        <v>15557</v>
      </c>
      <c r="F100" s="2">
        <f t="shared" si="14"/>
        <v>18488</v>
      </c>
      <c r="G100" s="2">
        <v>9834</v>
      </c>
      <c r="H100" s="19">
        <f t="shared" si="11"/>
        <v>9663.6666666666661</v>
      </c>
      <c r="I100" s="14">
        <f t="shared" si="13"/>
        <v>78.333333333332121</v>
      </c>
      <c r="J100" s="18">
        <f t="shared" si="12"/>
        <v>1411.6666666666679</v>
      </c>
      <c r="K100" s="18"/>
      <c r="L100" s="8">
        <f t="shared" si="17"/>
        <v>14297.666666666668</v>
      </c>
      <c r="M100" s="18">
        <f t="shared" si="15"/>
        <v>16846</v>
      </c>
      <c r="N100" s="21">
        <f t="shared" si="16"/>
        <v>0.57364755233685538</v>
      </c>
    </row>
    <row r="101" spans="1:14" x14ac:dyDescent="0.2">
      <c r="A101">
        <f t="shared" si="9"/>
        <v>11</v>
      </c>
      <c r="B101" s="1">
        <v>33178</v>
      </c>
      <c r="C101" s="2">
        <v>1372</v>
      </c>
      <c r="D101" s="2"/>
      <c r="E101" s="8">
        <f t="shared" si="10"/>
        <v>16929</v>
      </c>
      <c r="F101" s="2">
        <f t="shared" si="14"/>
        <v>18404</v>
      </c>
      <c r="G101" s="2">
        <v>10112</v>
      </c>
      <c r="H101" s="19">
        <f t="shared" si="11"/>
        <v>9878</v>
      </c>
      <c r="I101" s="14">
        <f t="shared" si="13"/>
        <v>214.33333333333394</v>
      </c>
      <c r="J101" s="18">
        <f t="shared" si="12"/>
        <v>1157.6666666666661</v>
      </c>
      <c r="K101" s="18"/>
      <c r="L101" s="8">
        <f t="shared" si="17"/>
        <v>15455.333333333334</v>
      </c>
      <c r="M101" s="18">
        <f t="shared" si="15"/>
        <v>16729.666666666664</v>
      </c>
      <c r="N101" s="21">
        <f t="shared" si="16"/>
        <v>0.59044810615872012</v>
      </c>
    </row>
    <row r="102" spans="1:14" x14ac:dyDescent="0.2">
      <c r="A102">
        <f t="shared" si="9"/>
        <v>12</v>
      </c>
      <c r="B102" s="1">
        <v>33208</v>
      </c>
      <c r="C102" s="2">
        <v>1351</v>
      </c>
      <c r="D102" s="2">
        <f>SUM(C100:C102)</f>
        <v>4213</v>
      </c>
      <c r="E102" s="8">
        <f t="shared" si="10"/>
        <v>18280</v>
      </c>
      <c r="F102" s="3">
        <f t="shared" si="14"/>
        <v>18280</v>
      </c>
      <c r="G102" s="2">
        <v>10409</v>
      </c>
      <c r="H102" s="19">
        <f t="shared" si="11"/>
        <v>10118.333333333334</v>
      </c>
      <c r="I102" s="14">
        <f t="shared" si="13"/>
        <v>240.33333333333394</v>
      </c>
      <c r="J102" s="18">
        <f t="shared" si="12"/>
        <v>1110.6666666666661</v>
      </c>
      <c r="K102" s="18">
        <f>SUM(J100:J102)</f>
        <v>3680</v>
      </c>
      <c r="L102" s="8">
        <f t="shared" si="17"/>
        <v>16566</v>
      </c>
      <c r="M102" s="20">
        <f t="shared" si="15"/>
        <v>16566</v>
      </c>
      <c r="N102" s="21">
        <f t="shared" si="16"/>
        <v>0.61078916656605908</v>
      </c>
    </row>
    <row r="103" spans="1:14" x14ac:dyDescent="0.2">
      <c r="A103">
        <f t="shared" si="9"/>
        <v>1</v>
      </c>
      <c r="B103" s="1">
        <v>33239</v>
      </c>
      <c r="C103" s="2">
        <v>1250</v>
      </c>
      <c r="D103" s="2"/>
      <c r="E103" s="8">
        <f t="shared" si="10"/>
        <v>1250</v>
      </c>
      <c r="F103" s="2">
        <f t="shared" si="14"/>
        <v>18315</v>
      </c>
      <c r="G103" s="2">
        <v>10839</v>
      </c>
      <c r="H103" s="19">
        <f t="shared" si="11"/>
        <v>10453.333333333334</v>
      </c>
      <c r="I103" s="14">
        <f t="shared" si="13"/>
        <v>335</v>
      </c>
      <c r="J103" s="18">
        <f t="shared" si="12"/>
        <v>915</v>
      </c>
      <c r="K103" s="18"/>
      <c r="L103" s="8">
        <f t="shared" si="17"/>
        <v>915</v>
      </c>
      <c r="M103" s="18">
        <f t="shared" si="15"/>
        <v>16480.333333333332</v>
      </c>
      <c r="N103" s="21">
        <f t="shared" si="16"/>
        <v>0.63429137760158583</v>
      </c>
    </row>
    <row r="104" spans="1:14" x14ac:dyDescent="0.2">
      <c r="A104">
        <f t="shared" si="9"/>
        <v>2</v>
      </c>
      <c r="B104" s="1">
        <v>33270</v>
      </c>
      <c r="C104" s="2">
        <v>1178</v>
      </c>
      <c r="D104" s="2"/>
      <c r="E104" s="8">
        <f t="shared" si="10"/>
        <v>2428</v>
      </c>
      <c r="F104" s="2">
        <f t="shared" si="14"/>
        <v>18263</v>
      </c>
      <c r="G104" s="2">
        <v>10708</v>
      </c>
      <c r="H104" s="19">
        <f t="shared" si="11"/>
        <v>10652</v>
      </c>
      <c r="I104" s="14">
        <f t="shared" si="13"/>
        <v>198.66666666666606</v>
      </c>
      <c r="J104" s="18">
        <f t="shared" si="12"/>
        <v>979.33333333333394</v>
      </c>
      <c r="K104" s="18"/>
      <c r="L104" s="8">
        <f t="shared" si="17"/>
        <v>1894.3333333333339</v>
      </c>
      <c r="M104" s="18">
        <f t="shared" si="15"/>
        <v>16511.666666666664</v>
      </c>
      <c r="N104" s="21">
        <f t="shared" si="16"/>
        <v>0.64511961239527615</v>
      </c>
    </row>
    <row r="105" spans="1:14" x14ac:dyDescent="0.2">
      <c r="A105">
        <f t="shared" si="9"/>
        <v>3</v>
      </c>
      <c r="B105" s="1">
        <v>33298</v>
      </c>
      <c r="C105" s="2">
        <v>1445</v>
      </c>
      <c r="D105" s="2">
        <f>SUM(C103:C105)</f>
        <v>3873</v>
      </c>
      <c r="E105" s="8">
        <f t="shared" si="10"/>
        <v>3873</v>
      </c>
      <c r="F105" s="2">
        <f t="shared" si="14"/>
        <v>18087</v>
      </c>
      <c r="G105" s="2">
        <v>10559</v>
      </c>
      <c r="H105" s="19">
        <f t="shared" si="11"/>
        <v>10702</v>
      </c>
      <c r="I105" s="14">
        <f t="shared" si="13"/>
        <v>50</v>
      </c>
      <c r="J105" s="18">
        <f t="shared" si="12"/>
        <v>1395</v>
      </c>
      <c r="K105" s="18">
        <f>SUM(J103:J105)</f>
        <v>3289.3333333333339</v>
      </c>
      <c r="L105" s="8">
        <f t="shared" si="17"/>
        <v>3289.3333333333339</v>
      </c>
      <c r="M105" s="18">
        <f t="shared" si="15"/>
        <v>16481.666666666664</v>
      </c>
      <c r="N105" s="21">
        <f t="shared" si="16"/>
        <v>0.64932753564566703</v>
      </c>
    </row>
    <row r="106" spans="1:14" x14ac:dyDescent="0.2">
      <c r="A106">
        <f t="shared" si="9"/>
        <v>4</v>
      </c>
      <c r="B106" s="1">
        <v>33329</v>
      </c>
      <c r="C106" s="2">
        <v>1309</v>
      </c>
      <c r="D106" s="2"/>
      <c r="E106" s="8">
        <f t="shared" si="10"/>
        <v>5182</v>
      </c>
      <c r="F106" s="2">
        <f t="shared" si="14"/>
        <v>17804</v>
      </c>
      <c r="G106" s="2">
        <v>10446</v>
      </c>
      <c r="H106" s="19">
        <f t="shared" si="11"/>
        <v>10571</v>
      </c>
      <c r="I106" s="14">
        <f t="shared" si="13"/>
        <v>-131</v>
      </c>
      <c r="J106" s="18">
        <f t="shared" si="12"/>
        <v>1440</v>
      </c>
      <c r="K106" s="18"/>
      <c r="L106" s="8">
        <f t="shared" si="17"/>
        <v>4729.3333333333339</v>
      </c>
      <c r="M106" s="18">
        <f t="shared" si="15"/>
        <v>16428.333333333336</v>
      </c>
      <c r="N106" s="21">
        <f t="shared" si="16"/>
        <v>0.6434614994420208</v>
      </c>
    </row>
    <row r="107" spans="1:14" x14ac:dyDescent="0.2">
      <c r="A107">
        <f t="shared" si="9"/>
        <v>5</v>
      </c>
      <c r="B107" s="1">
        <v>33359</v>
      </c>
      <c r="C107" s="2">
        <v>1383</v>
      </c>
      <c r="D107" s="2"/>
      <c r="E107" s="8">
        <f t="shared" si="10"/>
        <v>6565</v>
      </c>
      <c r="F107" s="2">
        <f t="shared" si="14"/>
        <v>17586</v>
      </c>
      <c r="G107" s="2">
        <v>10281</v>
      </c>
      <c r="H107" s="19">
        <f t="shared" si="11"/>
        <v>10428.666666666666</v>
      </c>
      <c r="I107" s="14">
        <f t="shared" si="13"/>
        <v>-142.33333333333394</v>
      </c>
      <c r="J107" s="18">
        <f t="shared" si="12"/>
        <v>1525.3333333333339</v>
      </c>
      <c r="K107" s="18"/>
      <c r="L107" s="8">
        <f t="shared" si="17"/>
        <v>6254.6666666666679</v>
      </c>
      <c r="M107" s="18">
        <f t="shared" si="15"/>
        <v>16388</v>
      </c>
      <c r="N107" s="21">
        <f t="shared" si="16"/>
        <v>0.63635993816613778</v>
      </c>
    </row>
    <row r="108" spans="1:14" x14ac:dyDescent="0.2">
      <c r="A108">
        <f t="shared" si="9"/>
        <v>6</v>
      </c>
      <c r="B108" s="1">
        <v>33390</v>
      </c>
      <c r="C108" s="2">
        <v>1546</v>
      </c>
      <c r="D108" s="2">
        <f>SUM(C106:C108)</f>
        <v>4238</v>
      </c>
      <c r="E108" s="8">
        <f t="shared" si="10"/>
        <v>8111</v>
      </c>
      <c r="F108" s="2">
        <f t="shared" si="14"/>
        <v>17349</v>
      </c>
      <c r="G108" s="2">
        <v>10231</v>
      </c>
      <c r="H108" s="19">
        <f t="shared" si="11"/>
        <v>10319.333333333334</v>
      </c>
      <c r="I108" s="14">
        <f t="shared" si="13"/>
        <v>-109.33333333333212</v>
      </c>
      <c r="J108" s="18">
        <f t="shared" si="12"/>
        <v>1655.3333333333321</v>
      </c>
      <c r="K108" s="18">
        <f>SUM(J106:J108)</f>
        <v>4620.6666666666661</v>
      </c>
      <c r="L108" s="8">
        <f t="shared" si="17"/>
        <v>7910</v>
      </c>
      <c r="M108" s="18">
        <f t="shared" si="15"/>
        <v>16222</v>
      </c>
      <c r="N108" s="21">
        <f t="shared" si="16"/>
        <v>0.63613200180824403</v>
      </c>
    </row>
    <row r="109" spans="1:14" x14ac:dyDescent="0.2">
      <c r="A109">
        <f t="shared" si="9"/>
        <v>7</v>
      </c>
      <c r="B109" s="1">
        <v>33420</v>
      </c>
      <c r="C109" s="2">
        <v>1340</v>
      </c>
      <c r="D109" s="2"/>
      <c r="E109" s="8">
        <f t="shared" si="10"/>
        <v>9451</v>
      </c>
      <c r="F109" s="2">
        <f t="shared" si="14"/>
        <v>17082</v>
      </c>
      <c r="G109" s="2">
        <v>10289</v>
      </c>
      <c r="H109" s="19">
        <f t="shared" si="11"/>
        <v>10267</v>
      </c>
      <c r="I109" s="14">
        <f t="shared" si="13"/>
        <v>-52.33333333333394</v>
      </c>
      <c r="J109" s="18">
        <f t="shared" si="12"/>
        <v>1392.3333333333339</v>
      </c>
      <c r="K109" s="18"/>
      <c r="L109" s="8">
        <f t="shared" si="17"/>
        <v>9302.3333333333339</v>
      </c>
      <c r="M109" s="18">
        <f t="shared" si="15"/>
        <v>16141.333333333334</v>
      </c>
      <c r="N109" s="21">
        <f t="shared" si="16"/>
        <v>0.63606889145878076</v>
      </c>
    </row>
    <row r="110" spans="1:14" x14ac:dyDescent="0.2">
      <c r="A110">
        <f t="shared" si="9"/>
        <v>8</v>
      </c>
      <c r="B110" s="1">
        <v>33451</v>
      </c>
      <c r="C110" s="2">
        <v>1601</v>
      </c>
      <c r="D110" s="2"/>
      <c r="E110" s="8">
        <f t="shared" si="10"/>
        <v>11052</v>
      </c>
      <c r="F110" s="2">
        <f t="shared" si="14"/>
        <v>16908</v>
      </c>
      <c r="G110" s="2">
        <v>10200</v>
      </c>
      <c r="H110" s="19">
        <f t="shared" si="11"/>
        <v>10240</v>
      </c>
      <c r="I110" s="14">
        <f t="shared" si="13"/>
        <v>-27</v>
      </c>
      <c r="J110" s="18">
        <f t="shared" si="12"/>
        <v>1628</v>
      </c>
      <c r="K110" s="18"/>
      <c r="L110" s="8">
        <f t="shared" si="17"/>
        <v>10930.333333333334</v>
      </c>
      <c r="M110" s="18">
        <f t="shared" si="15"/>
        <v>16091.333333333334</v>
      </c>
      <c r="N110" s="21">
        <f t="shared" si="16"/>
        <v>0.63636740274267722</v>
      </c>
    </row>
    <row r="111" spans="1:14" x14ac:dyDescent="0.2">
      <c r="A111">
        <f t="shared" si="9"/>
        <v>9</v>
      </c>
      <c r="B111" s="1">
        <v>33482</v>
      </c>
      <c r="C111" s="2">
        <v>1680</v>
      </c>
      <c r="D111" s="2">
        <f>SUM(C109:C111)</f>
        <v>4621</v>
      </c>
      <c r="E111" s="8">
        <f t="shared" si="10"/>
        <v>12732</v>
      </c>
      <c r="F111" s="2">
        <f t="shared" si="14"/>
        <v>16945</v>
      </c>
      <c r="G111" s="2">
        <v>10433</v>
      </c>
      <c r="H111" s="19">
        <f t="shared" si="11"/>
        <v>10307.333333333334</v>
      </c>
      <c r="I111" s="14">
        <f t="shared" si="13"/>
        <v>67.33333333333394</v>
      </c>
      <c r="J111" s="18">
        <f t="shared" si="12"/>
        <v>1612.6666666666661</v>
      </c>
      <c r="K111" s="18">
        <f>SUM(J109:J111)</f>
        <v>4633</v>
      </c>
      <c r="L111" s="8">
        <f t="shared" si="17"/>
        <v>12543</v>
      </c>
      <c r="M111" s="18">
        <f t="shared" si="15"/>
        <v>16223</v>
      </c>
      <c r="N111" s="21">
        <f t="shared" si="16"/>
        <v>0.63535309950892771</v>
      </c>
    </row>
    <row r="112" spans="1:14" x14ac:dyDescent="0.2">
      <c r="A112">
        <f t="shared" si="9"/>
        <v>10</v>
      </c>
      <c r="B112" s="1">
        <v>33512</v>
      </c>
      <c r="C112" s="2">
        <v>1600</v>
      </c>
      <c r="D112" s="2"/>
      <c r="E112" s="8">
        <f t="shared" si="10"/>
        <v>14332</v>
      </c>
      <c r="F112" s="2">
        <f t="shared" si="14"/>
        <v>17055</v>
      </c>
      <c r="G112" s="2">
        <v>10511</v>
      </c>
      <c r="H112" s="19">
        <f t="shared" si="11"/>
        <v>10381.333333333334</v>
      </c>
      <c r="I112" s="14">
        <f t="shared" si="13"/>
        <v>74</v>
      </c>
      <c r="J112" s="18">
        <f t="shared" si="12"/>
        <v>1526</v>
      </c>
      <c r="K112" s="18"/>
      <c r="L112" s="8">
        <f t="shared" si="17"/>
        <v>14069</v>
      </c>
      <c r="M112" s="18">
        <f t="shared" si="15"/>
        <v>16337.333333333332</v>
      </c>
      <c r="N112" s="21">
        <f t="shared" si="16"/>
        <v>0.63543621970129771</v>
      </c>
    </row>
    <row r="113" spans="1:14" x14ac:dyDescent="0.2">
      <c r="A113">
        <f t="shared" si="9"/>
        <v>11</v>
      </c>
      <c r="B113" s="1">
        <v>33543</v>
      </c>
      <c r="C113" s="2">
        <v>1393</v>
      </c>
      <c r="D113" s="2"/>
      <c r="E113" s="8">
        <f t="shared" si="10"/>
        <v>15725</v>
      </c>
      <c r="F113" s="2">
        <f t="shared" si="14"/>
        <v>17076</v>
      </c>
      <c r="G113" s="2">
        <v>10314</v>
      </c>
      <c r="H113" s="19">
        <f t="shared" si="11"/>
        <v>10419.333333333334</v>
      </c>
      <c r="I113" s="14">
        <f t="shared" si="13"/>
        <v>38</v>
      </c>
      <c r="J113" s="18">
        <f t="shared" si="12"/>
        <v>1355</v>
      </c>
      <c r="K113" s="18"/>
      <c r="L113" s="8">
        <f t="shared" si="17"/>
        <v>15424</v>
      </c>
      <c r="M113" s="18">
        <f t="shared" si="15"/>
        <v>16534.666666666664</v>
      </c>
      <c r="N113" s="21">
        <f t="shared" si="16"/>
        <v>0.63015079429078313</v>
      </c>
    </row>
    <row r="114" spans="1:14" x14ac:dyDescent="0.2">
      <c r="A114">
        <f t="shared" si="9"/>
        <v>12</v>
      </c>
      <c r="B114" s="1">
        <v>33573</v>
      </c>
      <c r="C114" s="2">
        <v>1432</v>
      </c>
      <c r="D114" s="2">
        <f>SUM(C112:C114)</f>
        <v>4425</v>
      </c>
      <c r="E114" s="8">
        <f t="shared" si="10"/>
        <v>17157</v>
      </c>
      <c r="F114" s="3">
        <f t="shared" si="14"/>
        <v>17157</v>
      </c>
      <c r="G114" s="2">
        <v>11435</v>
      </c>
      <c r="H114" s="19">
        <f t="shared" si="11"/>
        <v>10753.333333333334</v>
      </c>
      <c r="I114" s="14">
        <f t="shared" si="13"/>
        <v>334</v>
      </c>
      <c r="J114" s="18">
        <f t="shared" si="12"/>
        <v>1098</v>
      </c>
      <c r="K114" s="18">
        <f>SUM(J112:J114)</f>
        <v>3979</v>
      </c>
      <c r="L114" s="8">
        <f t="shared" si="17"/>
        <v>16522</v>
      </c>
      <c r="M114" s="20">
        <f t="shared" si="15"/>
        <v>16522</v>
      </c>
      <c r="N114" s="21">
        <f t="shared" si="16"/>
        <v>0.65084937255376674</v>
      </c>
    </row>
    <row r="115" spans="1:14" x14ac:dyDescent="0.2">
      <c r="A115">
        <f t="shared" si="9"/>
        <v>1</v>
      </c>
      <c r="B115" s="1">
        <v>33604</v>
      </c>
      <c r="C115" s="2">
        <v>1250</v>
      </c>
      <c r="D115" s="2"/>
      <c r="E115" s="8">
        <f t="shared" si="10"/>
        <v>1250</v>
      </c>
      <c r="F115" s="2">
        <f t="shared" si="14"/>
        <v>17157</v>
      </c>
      <c r="G115" s="2">
        <v>11722</v>
      </c>
      <c r="H115" s="19">
        <f t="shared" si="11"/>
        <v>11157</v>
      </c>
      <c r="I115" s="14">
        <f t="shared" si="13"/>
        <v>403.66666666666606</v>
      </c>
      <c r="J115" s="18">
        <f t="shared" si="12"/>
        <v>846.33333333333394</v>
      </c>
      <c r="K115" s="18"/>
      <c r="L115" s="8">
        <f t="shared" si="17"/>
        <v>846.33333333333394</v>
      </c>
      <c r="M115" s="18">
        <f t="shared" si="15"/>
        <v>16453.333333333336</v>
      </c>
      <c r="N115" s="21">
        <f t="shared" si="16"/>
        <v>0.67809967585089126</v>
      </c>
    </row>
    <row r="116" spans="1:14" x14ac:dyDescent="0.2">
      <c r="A116">
        <f t="shared" si="9"/>
        <v>2</v>
      </c>
      <c r="B116" s="1">
        <v>33635</v>
      </c>
      <c r="C116" s="2">
        <v>1267</v>
      </c>
      <c r="D116" s="2"/>
      <c r="E116" s="8">
        <f t="shared" si="10"/>
        <v>2517</v>
      </c>
      <c r="F116" s="2">
        <f t="shared" si="14"/>
        <v>17246</v>
      </c>
      <c r="G116" s="2">
        <v>11863</v>
      </c>
      <c r="H116" s="19">
        <f t="shared" si="11"/>
        <v>11673.333333333334</v>
      </c>
      <c r="I116" s="14">
        <f t="shared" si="13"/>
        <v>516.33333333333394</v>
      </c>
      <c r="J116" s="18">
        <f t="shared" si="12"/>
        <v>750.66666666666606</v>
      </c>
      <c r="K116" s="18"/>
      <c r="L116" s="8">
        <f t="shared" si="17"/>
        <v>1597</v>
      </c>
      <c r="M116" s="18">
        <f t="shared" si="15"/>
        <v>16224.666666666666</v>
      </c>
      <c r="N116" s="21">
        <f t="shared" si="16"/>
        <v>0.71948062620700992</v>
      </c>
    </row>
    <row r="117" spans="1:14" x14ac:dyDescent="0.2">
      <c r="A117">
        <f t="shared" si="9"/>
        <v>3</v>
      </c>
      <c r="B117" s="1">
        <v>33664</v>
      </c>
      <c r="C117" s="2">
        <v>1544</v>
      </c>
      <c r="D117" s="2">
        <f>SUM(C115:C117)</f>
        <v>4061</v>
      </c>
      <c r="E117" s="8">
        <f t="shared" si="10"/>
        <v>4061</v>
      </c>
      <c r="F117" s="2">
        <f t="shared" si="14"/>
        <v>17345</v>
      </c>
      <c r="G117" s="2">
        <v>11710</v>
      </c>
      <c r="H117" s="19">
        <f t="shared" si="11"/>
        <v>11765</v>
      </c>
      <c r="I117" s="14">
        <f t="shared" si="13"/>
        <v>91.66666666666606</v>
      </c>
      <c r="J117" s="18">
        <f t="shared" si="12"/>
        <v>1452.3333333333339</v>
      </c>
      <c r="K117" s="18">
        <f>SUM(J115:J117)</f>
        <v>3049.3333333333339</v>
      </c>
      <c r="L117" s="8">
        <f t="shared" si="17"/>
        <v>3049.3333333333339</v>
      </c>
      <c r="M117" s="18">
        <f t="shared" si="15"/>
        <v>16282</v>
      </c>
      <c r="N117" s="21">
        <f t="shared" si="16"/>
        <v>0.72257707898292589</v>
      </c>
    </row>
    <row r="118" spans="1:14" x14ac:dyDescent="0.2">
      <c r="A118">
        <f t="shared" si="9"/>
        <v>4</v>
      </c>
      <c r="B118" s="1">
        <v>33695</v>
      </c>
      <c r="C118" s="2">
        <v>1385</v>
      </c>
      <c r="D118" s="2"/>
      <c r="E118" s="8">
        <f t="shared" si="10"/>
        <v>5446</v>
      </c>
      <c r="F118" s="2">
        <f t="shared" si="14"/>
        <v>17421</v>
      </c>
      <c r="G118" s="2">
        <v>11572</v>
      </c>
      <c r="H118" s="19">
        <f t="shared" si="11"/>
        <v>11715</v>
      </c>
      <c r="I118" s="14">
        <f t="shared" si="13"/>
        <v>-50</v>
      </c>
      <c r="J118" s="18">
        <f t="shared" si="12"/>
        <v>1435</v>
      </c>
      <c r="K118" s="18"/>
      <c r="L118" s="8">
        <f t="shared" si="17"/>
        <v>4484.3333333333339</v>
      </c>
      <c r="M118" s="18">
        <f t="shared" si="15"/>
        <v>16277</v>
      </c>
      <c r="N118" s="21">
        <f t="shared" si="16"/>
        <v>0.71972722246114151</v>
      </c>
    </row>
    <row r="119" spans="1:14" x14ac:dyDescent="0.2">
      <c r="A119">
        <f t="shared" si="9"/>
        <v>5</v>
      </c>
      <c r="B119" s="1">
        <v>33725</v>
      </c>
      <c r="C119" s="2">
        <v>1514</v>
      </c>
      <c r="D119" s="2"/>
      <c r="E119" s="8">
        <f t="shared" si="10"/>
        <v>6960</v>
      </c>
      <c r="F119" s="2">
        <f t="shared" si="14"/>
        <v>17552</v>
      </c>
      <c r="G119" s="2">
        <v>11293</v>
      </c>
      <c r="H119" s="19">
        <f t="shared" si="11"/>
        <v>11525</v>
      </c>
      <c r="I119" s="14">
        <f t="shared" si="13"/>
        <v>-190</v>
      </c>
      <c r="J119" s="18">
        <f t="shared" si="12"/>
        <v>1704</v>
      </c>
      <c r="K119" s="18"/>
      <c r="L119" s="8">
        <f t="shared" si="17"/>
        <v>6188.3333333333339</v>
      </c>
      <c r="M119" s="18">
        <f t="shared" si="15"/>
        <v>16455.666666666664</v>
      </c>
      <c r="N119" s="21">
        <f t="shared" si="16"/>
        <v>0.70036664168371598</v>
      </c>
    </row>
    <row r="120" spans="1:14" x14ac:dyDescent="0.2">
      <c r="A120">
        <f t="shared" si="9"/>
        <v>6</v>
      </c>
      <c r="B120" s="1">
        <v>33756</v>
      </c>
      <c r="C120" s="2">
        <v>1383</v>
      </c>
      <c r="D120" s="2">
        <f>SUM(C118:C120)</f>
        <v>4282</v>
      </c>
      <c r="E120" s="8">
        <f t="shared" si="10"/>
        <v>8343</v>
      </c>
      <c r="F120" s="2">
        <f t="shared" si="14"/>
        <v>17389</v>
      </c>
      <c r="G120" s="2">
        <v>10655</v>
      </c>
      <c r="H120" s="19">
        <f t="shared" si="11"/>
        <v>11173.333333333334</v>
      </c>
      <c r="I120" s="14">
        <f t="shared" si="13"/>
        <v>-351.66666666666606</v>
      </c>
      <c r="J120" s="18">
        <f t="shared" si="12"/>
        <v>1734.6666666666661</v>
      </c>
      <c r="K120" s="18">
        <f>SUM(J118:J120)</f>
        <v>4873.6666666666661</v>
      </c>
      <c r="L120" s="8">
        <f t="shared" si="17"/>
        <v>7923</v>
      </c>
      <c r="M120" s="18">
        <f t="shared" si="15"/>
        <v>16535</v>
      </c>
      <c r="N120" s="21">
        <f t="shared" si="16"/>
        <v>0.67573833282935192</v>
      </c>
    </row>
    <row r="121" spans="1:14" x14ac:dyDescent="0.2">
      <c r="A121">
        <f t="shared" si="9"/>
        <v>7</v>
      </c>
      <c r="B121" s="1">
        <v>33786</v>
      </c>
      <c r="C121" s="2">
        <v>1418</v>
      </c>
      <c r="D121" s="2"/>
      <c r="E121" s="8">
        <f t="shared" si="10"/>
        <v>9761</v>
      </c>
      <c r="F121" s="2">
        <f t="shared" si="14"/>
        <v>17467</v>
      </c>
      <c r="G121" s="2">
        <v>10682</v>
      </c>
      <c r="H121" s="19">
        <f t="shared" si="11"/>
        <v>10876.666666666666</v>
      </c>
      <c r="I121" s="14">
        <f t="shared" si="13"/>
        <v>-296.66666666666788</v>
      </c>
      <c r="J121" s="18">
        <f t="shared" si="12"/>
        <v>1714.6666666666679</v>
      </c>
      <c r="K121" s="18"/>
      <c r="L121" s="8">
        <f t="shared" si="17"/>
        <v>9637.6666666666679</v>
      </c>
      <c r="M121" s="18">
        <f t="shared" si="15"/>
        <v>16857.333333333336</v>
      </c>
      <c r="N121" s="21">
        <f t="shared" si="16"/>
        <v>0.64521869809380672</v>
      </c>
    </row>
    <row r="122" spans="1:14" x14ac:dyDescent="0.2">
      <c r="A122">
        <f t="shared" si="9"/>
        <v>8</v>
      </c>
      <c r="B122" s="1">
        <v>33817</v>
      </c>
      <c r="C122" s="2">
        <v>1493</v>
      </c>
      <c r="D122" s="2"/>
      <c r="E122" s="8">
        <f t="shared" si="10"/>
        <v>11254</v>
      </c>
      <c r="F122" s="2">
        <f t="shared" si="14"/>
        <v>17359</v>
      </c>
      <c r="G122" s="2">
        <v>10463</v>
      </c>
      <c r="H122" s="19">
        <f t="shared" si="11"/>
        <v>10600</v>
      </c>
      <c r="I122" s="14">
        <f t="shared" si="13"/>
        <v>-276.66666666666606</v>
      </c>
      <c r="J122" s="18">
        <f t="shared" si="12"/>
        <v>1769.6666666666661</v>
      </c>
      <c r="K122" s="18"/>
      <c r="L122" s="8">
        <f t="shared" si="17"/>
        <v>11407.333333333334</v>
      </c>
      <c r="M122" s="18">
        <f t="shared" si="15"/>
        <v>16999</v>
      </c>
      <c r="N122" s="21">
        <f t="shared" si="16"/>
        <v>0.62356609212306602</v>
      </c>
    </row>
    <row r="123" spans="1:14" x14ac:dyDescent="0.2">
      <c r="A123">
        <f t="shared" si="9"/>
        <v>9</v>
      </c>
      <c r="B123" s="1">
        <v>33848</v>
      </c>
      <c r="C123" s="2">
        <v>1360</v>
      </c>
      <c r="D123" s="2">
        <f>SUM(C121:C123)</f>
        <v>4271</v>
      </c>
      <c r="E123" s="8">
        <f t="shared" si="10"/>
        <v>12614</v>
      </c>
      <c r="F123" s="2">
        <f t="shared" si="14"/>
        <v>17039</v>
      </c>
      <c r="G123" s="2">
        <v>10468</v>
      </c>
      <c r="H123" s="19">
        <f t="shared" si="11"/>
        <v>10537.666666666666</v>
      </c>
      <c r="I123" s="14">
        <f t="shared" si="13"/>
        <v>-62.33333333333394</v>
      </c>
      <c r="J123" s="18">
        <f t="shared" si="12"/>
        <v>1422.3333333333339</v>
      </c>
      <c r="K123" s="18">
        <f>SUM(J121:J123)</f>
        <v>4906.6666666666679</v>
      </c>
      <c r="L123" s="8">
        <f t="shared" si="17"/>
        <v>12829.666666666668</v>
      </c>
      <c r="M123" s="18">
        <f t="shared" si="15"/>
        <v>16808.666666666668</v>
      </c>
      <c r="N123" s="21">
        <f t="shared" si="16"/>
        <v>0.6269186530757942</v>
      </c>
    </row>
    <row r="124" spans="1:14" x14ac:dyDescent="0.2">
      <c r="A124">
        <f t="shared" si="9"/>
        <v>10</v>
      </c>
      <c r="B124" s="1">
        <v>33878</v>
      </c>
      <c r="C124" s="2">
        <v>1610</v>
      </c>
      <c r="D124" s="2"/>
      <c r="E124" s="8">
        <f t="shared" si="10"/>
        <v>14224</v>
      </c>
      <c r="F124" s="2">
        <f t="shared" si="14"/>
        <v>17049</v>
      </c>
      <c r="G124" s="2">
        <v>10058</v>
      </c>
      <c r="H124" s="19">
        <f t="shared" si="11"/>
        <v>10329.666666666666</v>
      </c>
      <c r="I124" s="14">
        <f t="shared" si="13"/>
        <v>-208</v>
      </c>
      <c r="J124" s="18">
        <f t="shared" si="12"/>
        <v>1818</v>
      </c>
      <c r="K124" s="18"/>
      <c r="L124" s="8">
        <f t="shared" si="17"/>
        <v>14647.666666666668</v>
      </c>
      <c r="M124" s="18">
        <f t="shared" si="15"/>
        <v>17100.666666666668</v>
      </c>
      <c r="N124" s="21">
        <f t="shared" si="16"/>
        <v>0.60405052434602935</v>
      </c>
    </row>
    <row r="125" spans="1:14" x14ac:dyDescent="0.2">
      <c r="A125">
        <f t="shared" si="9"/>
        <v>11</v>
      </c>
      <c r="B125" s="1">
        <v>33909</v>
      </c>
      <c r="C125" s="2">
        <v>1186</v>
      </c>
      <c r="D125" s="2"/>
      <c r="E125" s="8">
        <f t="shared" si="10"/>
        <v>15410</v>
      </c>
      <c r="F125" s="2">
        <f t="shared" si="14"/>
        <v>16842</v>
      </c>
      <c r="G125" s="2">
        <v>10168</v>
      </c>
      <c r="H125" s="19">
        <f t="shared" si="11"/>
        <v>10231.333333333334</v>
      </c>
      <c r="I125" s="14">
        <f t="shared" si="13"/>
        <v>-98.333333333332121</v>
      </c>
      <c r="J125" s="18">
        <f t="shared" si="12"/>
        <v>1284.3333333333321</v>
      </c>
      <c r="K125" s="18"/>
      <c r="L125" s="8">
        <f t="shared" si="17"/>
        <v>15932</v>
      </c>
      <c r="M125" s="18">
        <f t="shared" si="15"/>
        <v>17030</v>
      </c>
      <c r="N125" s="21">
        <f t="shared" si="16"/>
        <v>0.60078293208064204</v>
      </c>
    </row>
    <row r="126" spans="1:14" x14ac:dyDescent="0.2">
      <c r="A126">
        <f t="shared" si="9"/>
        <v>12</v>
      </c>
      <c r="B126" s="1">
        <v>33939</v>
      </c>
      <c r="C126" s="2">
        <v>1080</v>
      </c>
      <c r="D126" s="2">
        <f>SUM(C124:C126)</f>
        <v>3876</v>
      </c>
      <c r="E126" s="8">
        <f t="shared" si="10"/>
        <v>16490</v>
      </c>
      <c r="F126" s="3">
        <f t="shared" si="14"/>
        <v>16490</v>
      </c>
      <c r="G126" s="2">
        <v>10386</v>
      </c>
      <c r="H126" s="19">
        <f t="shared" si="11"/>
        <v>10204</v>
      </c>
      <c r="I126" s="14">
        <f t="shared" si="13"/>
        <v>-27.33333333333394</v>
      </c>
      <c r="J126" s="18">
        <f t="shared" si="12"/>
        <v>1107.3333333333339</v>
      </c>
      <c r="K126" s="18">
        <f>SUM(J124:J126)</f>
        <v>4209.6666666666661</v>
      </c>
      <c r="L126" s="8">
        <f t="shared" si="17"/>
        <v>17039.333333333336</v>
      </c>
      <c r="M126" s="20">
        <f t="shared" si="15"/>
        <v>17039.333333333336</v>
      </c>
      <c r="N126" s="21">
        <f t="shared" si="16"/>
        <v>0.59884972025509597</v>
      </c>
    </row>
    <row r="127" spans="1:14" x14ac:dyDescent="0.2">
      <c r="A127">
        <f t="shared" si="9"/>
        <v>1</v>
      </c>
      <c r="B127" s="1">
        <v>33970</v>
      </c>
      <c r="C127" s="2">
        <v>885</v>
      </c>
      <c r="D127" s="2"/>
      <c r="E127" s="8">
        <f t="shared" si="10"/>
        <v>885</v>
      </c>
      <c r="F127" s="2">
        <f t="shared" si="14"/>
        <v>16125</v>
      </c>
      <c r="G127" s="2">
        <v>11281</v>
      </c>
      <c r="H127" s="19">
        <f t="shared" si="11"/>
        <v>10611.666666666666</v>
      </c>
      <c r="I127" s="14">
        <f t="shared" si="13"/>
        <v>407.66666666666606</v>
      </c>
      <c r="J127" s="18">
        <f t="shared" si="12"/>
        <v>477.33333333333394</v>
      </c>
      <c r="K127" s="18"/>
      <c r="L127" s="8">
        <f t="shared" si="17"/>
        <v>477.33333333333394</v>
      </c>
      <c r="M127" s="18">
        <f t="shared" si="15"/>
        <v>16670.333333333336</v>
      </c>
      <c r="N127" s="21">
        <f t="shared" si="16"/>
        <v>0.63655995680950173</v>
      </c>
    </row>
    <row r="128" spans="1:14" x14ac:dyDescent="0.2">
      <c r="A128">
        <f t="shared" si="9"/>
        <v>2</v>
      </c>
      <c r="B128" s="1">
        <v>34001</v>
      </c>
      <c r="C128" s="2">
        <v>1164</v>
      </c>
      <c r="D128" s="2"/>
      <c r="E128" s="8">
        <f t="shared" si="10"/>
        <v>2049</v>
      </c>
      <c r="F128" s="2">
        <f t="shared" si="14"/>
        <v>16022</v>
      </c>
      <c r="G128" s="2">
        <v>11134</v>
      </c>
      <c r="H128" s="19">
        <f t="shared" si="11"/>
        <v>10933.666666666666</v>
      </c>
      <c r="I128" s="14">
        <f t="shared" si="13"/>
        <v>322</v>
      </c>
      <c r="J128" s="18">
        <f t="shared" si="12"/>
        <v>842</v>
      </c>
      <c r="K128" s="18"/>
      <c r="L128" s="8">
        <f t="shared" si="17"/>
        <v>1319.3333333333339</v>
      </c>
      <c r="M128" s="18">
        <f t="shared" si="15"/>
        <v>16761.666666666668</v>
      </c>
      <c r="N128" s="21">
        <f t="shared" si="16"/>
        <v>0.65230187928805794</v>
      </c>
    </row>
    <row r="129" spans="1:14" x14ac:dyDescent="0.2">
      <c r="A129">
        <f t="shared" si="9"/>
        <v>3</v>
      </c>
      <c r="B129" s="1">
        <v>34029</v>
      </c>
      <c r="C129" s="2">
        <v>1140</v>
      </c>
      <c r="D129" s="2">
        <f>SUM(C127:C129)</f>
        <v>3189</v>
      </c>
      <c r="E129" s="8">
        <f t="shared" si="10"/>
        <v>3189</v>
      </c>
      <c r="F129" s="2">
        <f t="shared" si="14"/>
        <v>15618</v>
      </c>
      <c r="G129" s="2">
        <v>10598</v>
      </c>
      <c r="H129" s="19">
        <f t="shared" si="11"/>
        <v>11004.333333333334</v>
      </c>
      <c r="I129" s="14">
        <f t="shared" si="13"/>
        <v>70.666666666667879</v>
      </c>
      <c r="J129" s="18">
        <f t="shared" si="12"/>
        <v>1069.3333333333321</v>
      </c>
      <c r="K129" s="18">
        <f>SUM(J127:J129)</f>
        <v>2388.6666666666661</v>
      </c>
      <c r="L129" s="8">
        <f t="shared" si="17"/>
        <v>2388.6666666666661</v>
      </c>
      <c r="M129" s="18">
        <f t="shared" si="15"/>
        <v>16378.666666666666</v>
      </c>
      <c r="N129" s="21">
        <f t="shared" si="16"/>
        <v>0.67186991208075553</v>
      </c>
    </row>
    <row r="130" spans="1:14" x14ac:dyDescent="0.2">
      <c r="A130">
        <f t="shared" si="9"/>
        <v>4</v>
      </c>
      <c r="B130" s="1">
        <v>34060</v>
      </c>
      <c r="C130" s="2">
        <v>1424</v>
      </c>
      <c r="D130" s="2"/>
      <c r="E130" s="8">
        <f t="shared" si="10"/>
        <v>4613</v>
      </c>
      <c r="F130" s="2">
        <f t="shared" si="14"/>
        <v>15657</v>
      </c>
      <c r="G130" s="2">
        <v>9733</v>
      </c>
      <c r="H130" s="19">
        <f t="shared" si="11"/>
        <v>10488.333333333334</v>
      </c>
      <c r="I130" s="14">
        <f t="shared" si="13"/>
        <v>-516</v>
      </c>
      <c r="J130" s="18">
        <f t="shared" si="12"/>
        <v>1940</v>
      </c>
      <c r="K130" s="18"/>
      <c r="L130" s="8">
        <f t="shared" si="17"/>
        <v>4328.6666666666661</v>
      </c>
      <c r="M130" s="18">
        <f t="shared" si="15"/>
        <v>16883.666666666664</v>
      </c>
      <c r="N130" s="21">
        <f t="shared" si="16"/>
        <v>0.62121182207656322</v>
      </c>
    </row>
    <row r="131" spans="1:14" x14ac:dyDescent="0.2">
      <c r="A131">
        <f t="shared" si="9"/>
        <v>5</v>
      </c>
      <c r="B131" s="1">
        <v>34090</v>
      </c>
      <c r="C131" s="2">
        <v>1330</v>
      </c>
      <c r="D131" s="2"/>
      <c r="E131" s="8">
        <f t="shared" si="10"/>
        <v>5943</v>
      </c>
      <c r="F131" s="2">
        <f t="shared" si="14"/>
        <v>15473</v>
      </c>
      <c r="G131" s="2">
        <v>10107</v>
      </c>
      <c r="H131" s="19">
        <f t="shared" si="11"/>
        <v>10146</v>
      </c>
      <c r="I131" s="14">
        <f t="shared" si="13"/>
        <v>-342.33333333333394</v>
      </c>
      <c r="J131" s="18">
        <f t="shared" si="12"/>
        <v>1672.3333333333339</v>
      </c>
      <c r="K131" s="18"/>
      <c r="L131" s="8">
        <f t="shared" si="17"/>
        <v>6001</v>
      </c>
      <c r="M131" s="18">
        <f t="shared" si="15"/>
        <v>16852</v>
      </c>
      <c r="N131" s="21">
        <f t="shared" si="16"/>
        <v>0.6020650367908853</v>
      </c>
    </row>
    <row r="132" spans="1:14" x14ac:dyDescent="0.2">
      <c r="A132">
        <f t="shared" si="9"/>
        <v>6</v>
      </c>
      <c r="B132" s="1">
        <v>34121</v>
      </c>
      <c r="C132" s="2">
        <v>1309</v>
      </c>
      <c r="D132" s="2">
        <f>SUM(C130:C132)</f>
        <v>4063</v>
      </c>
      <c r="E132" s="8">
        <f t="shared" si="10"/>
        <v>7252</v>
      </c>
      <c r="F132" s="2">
        <f t="shared" si="14"/>
        <v>15399</v>
      </c>
      <c r="G132" s="2">
        <v>9340</v>
      </c>
      <c r="H132" s="19">
        <f t="shared" si="11"/>
        <v>9726.6666666666661</v>
      </c>
      <c r="I132" s="14">
        <f t="shared" si="13"/>
        <v>-419.33333333333394</v>
      </c>
      <c r="J132" s="18">
        <f t="shared" si="12"/>
        <v>1728.3333333333339</v>
      </c>
      <c r="K132" s="18">
        <f>SUM(J130:J132)</f>
        <v>5340.6666666666679</v>
      </c>
      <c r="L132" s="8">
        <f t="shared" si="17"/>
        <v>7729.3333333333339</v>
      </c>
      <c r="M132" s="18">
        <f t="shared" si="15"/>
        <v>16845.666666666668</v>
      </c>
      <c r="N132" s="21">
        <f t="shared" si="16"/>
        <v>0.57739873755862037</v>
      </c>
    </row>
    <row r="133" spans="1:14" x14ac:dyDescent="0.2">
      <c r="A133">
        <f t="shared" si="9"/>
        <v>7</v>
      </c>
      <c r="B133" s="1">
        <v>34151</v>
      </c>
      <c r="C133" s="2">
        <v>1577</v>
      </c>
      <c r="D133" s="2"/>
      <c r="E133" s="8">
        <f t="shared" si="10"/>
        <v>8829</v>
      </c>
      <c r="F133" s="2">
        <f t="shared" si="14"/>
        <v>15558</v>
      </c>
      <c r="G133" s="2">
        <v>9274</v>
      </c>
      <c r="H133" s="19">
        <f t="shared" si="11"/>
        <v>9573.6666666666661</v>
      </c>
      <c r="I133" s="14">
        <f t="shared" si="13"/>
        <v>-153</v>
      </c>
      <c r="J133" s="18">
        <f t="shared" si="12"/>
        <v>1730</v>
      </c>
      <c r="K133" s="18"/>
      <c r="L133" s="8">
        <f t="shared" si="17"/>
        <v>9459.3333333333339</v>
      </c>
      <c r="M133" s="18">
        <f t="shared" si="15"/>
        <v>16861</v>
      </c>
      <c r="N133" s="21">
        <f t="shared" si="16"/>
        <v>0.56779945831603496</v>
      </c>
    </row>
    <row r="134" spans="1:14" x14ac:dyDescent="0.2">
      <c r="A134">
        <f t="shared" si="9"/>
        <v>8</v>
      </c>
      <c r="B134" s="1">
        <v>34182</v>
      </c>
      <c r="C134" s="2">
        <v>1901</v>
      </c>
      <c r="D134" s="2"/>
      <c r="E134" s="8">
        <f t="shared" si="10"/>
        <v>10730</v>
      </c>
      <c r="F134" s="2">
        <f t="shared" si="14"/>
        <v>15966</v>
      </c>
      <c r="G134" s="2">
        <v>9154</v>
      </c>
      <c r="H134" s="19">
        <f t="shared" si="11"/>
        <v>9256</v>
      </c>
      <c r="I134" s="14">
        <f t="shared" si="13"/>
        <v>-317.66666666666606</v>
      </c>
      <c r="J134" s="18">
        <f t="shared" si="12"/>
        <v>2218.6666666666661</v>
      </c>
      <c r="K134" s="18"/>
      <c r="L134" s="8">
        <f t="shared" si="17"/>
        <v>11678</v>
      </c>
      <c r="M134" s="18">
        <f t="shared" si="15"/>
        <v>17310</v>
      </c>
      <c r="N134" s="21">
        <f t="shared" si="16"/>
        <v>0.53471981513575972</v>
      </c>
    </row>
    <row r="135" spans="1:14" x14ac:dyDescent="0.2">
      <c r="A135">
        <f t="shared" si="9"/>
        <v>9</v>
      </c>
      <c r="B135" s="1">
        <v>34213</v>
      </c>
      <c r="C135" s="2">
        <v>1738</v>
      </c>
      <c r="D135" s="2">
        <f>SUM(C133:C135)</f>
        <v>5216</v>
      </c>
      <c r="E135" s="8">
        <f t="shared" si="10"/>
        <v>12468</v>
      </c>
      <c r="F135" s="2">
        <f t="shared" si="14"/>
        <v>16344</v>
      </c>
      <c r="G135" s="2">
        <v>9762</v>
      </c>
      <c r="H135" s="19">
        <f t="shared" si="11"/>
        <v>9396.6666666666661</v>
      </c>
      <c r="I135" s="14">
        <f t="shared" si="13"/>
        <v>140.66666666666606</v>
      </c>
      <c r="J135" s="18">
        <f t="shared" si="12"/>
        <v>1597.3333333333339</v>
      </c>
      <c r="K135" s="18">
        <f>SUM(J133:J135)</f>
        <v>5546</v>
      </c>
      <c r="L135" s="8">
        <f t="shared" si="17"/>
        <v>13275.333333333334</v>
      </c>
      <c r="M135" s="18">
        <f t="shared" si="15"/>
        <v>17485</v>
      </c>
      <c r="N135" s="21">
        <f t="shared" si="16"/>
        <v>0.53741302068439611</v>
      </c>
    </row>
    <row r="136" spans="1:14" x14ac:dyDescent="0.2">
      <c r="A136">
        <f t="shared" ref="A136:A199" si="18">MONTH(B136)</f>
        <v>10</v>
      </c>
      <c r="B136" s="1">
        <v>34243</v>
      </c>
      <c r="C136" s="2">
        <v>1787</v>
      </c>
      <c r="D136" s="2"/>
      <c r="E136" s="8">
        <f t="shared" ref="E136:E199" si="19">IF(MONTH($B136)=1,C136,C136+E135)</f>
        <v>14255</v>
      </c>
      <c r="F136" s="2">
        <f t="shared" si="14"/>
        <v>16521</v>
      </c>
      <c r="G136" s="2">
        <v>9245</v>
      </c>
      <c r="H136" s="19">
        <f t="shared" si="11"/>
        <v>9387</v>
      </c>
      <c r="I136" s="14">
        <f t="shared" si="13"/>
        <v>-9.6666666666660603</v>
      </c>
      <c r="J136" s="18">
        <f t="shared" si="12"/>
        <v>1796.6666666666661</v>
      </c>
      <c r="K136" s="18"/>
      <c r="L136" s="8">
        <f t="shared" si="17"/>
        <v>15072</v>
      </c>
      <c r="M136" s="18">
        <f t="shared" si="15"/>
        <v>17463.666666666664</v>
      </c>
      <c r="N136" s="21">
        <f t="shared" si="16"/>
        <v>0.53751598557004077</v>
      </c>
    </row>
    <row r="137" spans="1:14" x14ac:dyDescent="0.2">
      <c r="A137">
        <f t="shared" si="18"/>
        <v>11</v>
      </c>
      <c r="B137" s="1">
        <v>34274</v>
      </c>
      <c r="C137" s="2">
        <v>1358</v>
      </c>
      <c r="D137" s="2"/>
      <c r="E137" s="8">
        <f t="shared" si="19"/>
        <v>15613</v>
      </c>
      <c r="F137" s="2">
        <f t="shared" si="14"/>
        <v>16693</v>
      </c>
      <c r="G137" s="2">
        <v>9562</v>
      </c>
      <c r="H137" s="19">
        <f t="shared" si="11"/>
        <v>9523</v>
      </c>
      <c r="I137" s="14">
        <f t="shared" si="13"/>
        <v>136</v>
      </c>
      <c r="J137" s="18">
        <f t="shared" si="12"/>
        <v>1222</v>
      </c>
      <c r="K137" s="18"/>
      <c r="L137" s="8">
        <f t="shared" si="17"/>
        <v>16294</v>
      </c>
      <c r="M137" s="18">
        <f t="shared" si="15"/>
        <v>17401.333333333336</v>
      </c>
      <c r="N137" s="21">
        <f t="shared" si="16"/>
        <v>0.54725691517891339</v>
      </c>
    </row>
    <row r="138" spans="1:14" x14ac:dyDescent="0.2">
      <c r="A138">
        <f t="shared" si="18"/>
        <v>12</v>
      </c>
      <c r="B138" s="1">
        <v>34304</v>
      </c>
      <c r="C138" s="2">
        <v>1575</v>
      </c>
      <c r="D138" s="2">
        <f>SUM(C136:C138)</f>
        <v>4720</v>
      </c>
      <c r="E138" s="8">
        <f t="shared" si="19"/>
        <v>17188</v>
      </c>
      <c r="F138" s="3">
        <f t="shared" si="14"/>
        <v>17188</v>
      </c>
      <c r="G138" s="2">
        <v>10135</v>
      </c>
      <c r="H138" s="19">
        <f t="shared" ref="H138:H201" si="20">AVERAGE(G136:G138)</f>
        <v>9647.3333333333339</v>
      </c>
      <c r="I138" s="14">
        <f t="shared" si="13"/>
        <v>124.33333333333394</v>
      </c>
      <c r="J138" s="18">
        <f t="shared" ref="J138:J201" si="21">C138-I138</f>
        <v>1450.6666666666661</v>
      </c>
      <c r="K138" s="18">
        <f>SUM(J136:J138)</f>
        <v>4469.3333333333321</v>
      </c>
      <c r="L138" s="8">
        <f t="shared" si="17"/>
        <v>17744.666666666664</v>
      </c>
      <c r="M138" s="20">
        <f t="shared" si="15"/>
        <v>17744.666666666664</v>
      </c>
      <c r="N138" s="21">
        <f t="shared" si="16"/>
        <v>0.54367509486418464</v>
      </c>
    </row>
    <row r="139" spans="1:14" x14ac:dyDescent="0.2">
      <c r="A139">
        <f t="shared" si="18"/>
        <v>1</v>
      </c>
      <c r="B139" s="1">
        <v>34335</v>
      </c>
      <c r="C139" s="2">
        <v>1363</v>
      </c>
      <c r="D139" s="2"/>
      <c r="E139" s="8">
        <f t="shared" si="19"/>
        <v>1363</v>
      </c>
      <c r="F139" s="2">
        <f t="shared" si="14"/>
        <v>17666</v>
      </c>
      <c r="G139" s="2">
        <v>10283</v>
      </c>
      <c r="H139" s="19">
        <f t="shared" si="20"/>
        <v>9993.3333333333339</v>
      </c>
      <c r="I139" s="14">
        <f t="shared" ref="I139:I202" si="22">H139-H138</f>
        <v>346</v>
      </c>
      <c r="J139" s="18">
        <f t="shared" si="21"/>
        <v>1017</v>
      </c>
      <c r="K139" s="18"/>
      <c r="L139" s="8">
        <f t="shared" si="17"/>
        <v>1017</v>
      </c>
      <c r="M139" s="18">
        <f t="shared" si="15"/>
        <v>18284.333333333332</v>
      </c>
      <c r="N139" s="21">
        <f t="shared" si="16"/>
        <v>0.5465516927059596</v>
      </c>
    </row>
    <row r="140" spans="1:14" x14ac:dyDescent="0.2">
      <c r="A140">
        <f t="shared" si="18"/>
        <v>2</v>
      </c>
      <c r="B140" s="1">
        <v>34366</v>
      </c>
      <c r="C140" s="2">
        <v>1438</v>
      </c>
      <c r="D140" s="2"/>
      <c r="E140" s="8">
        <f t="shared" si="19"/>
        <v>2801</v>
      </c>
      <c r="F140" s="2">
        <f t="shared" si="14"/>
        <v>17940</v>
      </c>
      <c r="G140" s="2">
        <v>10340</v>
      </c>
      <c r="H140" s="19">
        <f t="shared" si="20"/>
        <v>10252.666666666666</v>
      </c>
      <c r="I140" s="14">
        <f t="shared" si="22"/>
        <v>259.33333333333212</v>
      </c>
      <c r="J140" s="18">
        <f t="shared" si="21"/>
        <v>1178.6666666666679</v>
      </c>
      <c r="K140" s="18"/>
      <c r="L140" s="8">
        <f t="shared" si="17"/>
        <v>2195.6666666666679</v>
      </c>
      <c r="M140" s="18">
        <f t="shared" si="15"/>
        <v>18621</v>
      </c>
      <c r="N140" s="21">
        <f t="shared" si="16"/>
        <v>0.55059699622290248</v>
      </c>
    </row>
    <row r="141" spans="1:14" x14ac:dyDescent="0.2">
      <c r="A141">
        <f t="shared" si="18"/>
        <v>3</v>
      </c>
      <c r="B141" s="1">
        <v>34394</v>
      </c>
      <c r="C141" s="2">
        <v>1556</v>
      </c>
      <c r="D141" s="2">
        <f>SUM(C139:C141)</f>
        <v>4357</v>
      </c>
      <c r="E141" s="8">
        <f t="shared" si="19"/>
        <v>4357</v>
      </c>
      <c r="F141" s="2">
        <f t="shared" si="14"/>
        <v>18356</v>
      </c>
      <c r="G141" s="2">
        <v>10018</v>
      </c>
      <c r="H141" s="19">
        <f t="shared" si="20"/>
        <v>10213.666666666666</v>
      </c>
      <c r="I141" s="14">
        <f t="shared" si="22"/>
        <v>-39</v>
      </c>
      <c r="J141" s="18">
        <f t="shared" si="21"/>
        <v>1595</v>
      </c>
      <c r="K141" s="18">
        <f>SUM(J139:J141)</f>
        <v>3790.6666666666679</v>
      </c>
      <c r="L141" s="8">
        <f t="shared" si="17"/>
        <v>3790.6666666666679</v>
      </c>
      <c r="M141" s="18">
        <f t="shared" si="15"/>
        <v>19146.666666666668</v>
      </c>
      <c r="N141" s="21">
        <f t="shared" si="16"/>
        <v>0.53344359331476321</v>
      </c>
    </row>
    <row r="142" spans="1:14" x14ac:dyDescent="0.2">
      <c r="A142">
        <f t="shared" si="18"/>
        <v>4</v>
      </c>
      <c r="B142" s="1">
        <v>34425</v>
      </c>
      <c r="C142" s="2">
        <v>1653</v>
      </c>
      <c r="D142" s="2"/>
      <c r="E142" s="8">
        <f t="shared" si="19"/>
        <v>6010</v>
      </c>
      <c r="F142" s="2">
        <f t="shared" si="14"/>
        <v>18585</v>
      </c>
      <c r="G142" s="2">
        <v>10220</v>
      </c>
      <c r="H142" s="19">
        <f t="shared" si="20"/>
        <v>10192.666666666666</v>
      </c>
      <c r="I142" s="14">
        <f t="shared" si="22"/>
        <v>-21</v>
      </c>
      <c r="J142" s="18">
        <f t="shared" si="21"/>
        <v>1674</v>
      </c>
      <c r="K142" s="18"/>
      <c r="L142" s="8">
        <f t="shared" si="17"/>
        <v>5464.6666666666679</v>
      </c>
      <c r="M142" s="18">
        <f t="shared" si="15"/>
        <v>18880.666666666668</v>
      </c>
      <c r="N142" s="21">
        <f t="shared" si="16"/>
        <v>0.53984675682355843</v>
      </c>
    </row>
    <row r="143" spans="1:14" x14ac:dyDescent="0.2">
      <c r="A143">
        <f t="shared" si="18"/>
        <v>5</v>
      </c>
      <c r="B143" s="1">
        <v>34455</v>
      </c>
      <c r="C143" s="2">
        <v>1487</v>
      </c>
      <c r="D143" s="2"/>
      <c r="E143" s="8">
        <f t="shared" si="19"/>
        <v>7497</v>
      </c>
      <c r="F143" s="2">
        <f t="shared" si="14"/>
        <v>18742</v>
      </c>
      <c r="G143" s="2">
        <v>10182</v>
      </c>
      <c r="H143" s="19">
        <f t="shared" si="20"/>
        <v>10140</v>
      </c>
      <c r="I143" s="14">
        <f t="shared" si="22"/>
        <v>-52.66666666666606</v>
      </c>
      <c r="J143" s="18">
        <f t="shared" si="21"/>
        <v>1539.6666666666661</v>
      </c>
      <c r="K143" s="18"/>
      <c r="L143" s="8">
        <f t="shared" si="17"/>
        <v>7004.3333333333339</v>
      </c>
      <c r="M143" s="18">
        <f t="shared" si="15"/>
        <v>18748</v>
      </c>
      <c r="N143" s="21">
        <f t="shared" si="16"/>
        <v>0.54085769148709195</v>
      </c>
    </row>
    <row r="144" spans="1:14" x14ac:dyDescent="0.2">
      <c r="A144">
        <f t="shared" si="18"/>
        <v>6</v>
      </c>
      <c r="B144" s="1">
        <v>34486</v>
      </c>
      <c r="C144" s="2">
        <v>1746</v>
      </c>
      <c r="D144" s="2">
        <f>SUM(C142:C144)</f>
        <v>4886</v>
      </c>
      <c r="E144" s="8">
        <f t="shared" si="19"/>
        <v>9243</v>
      </c>
      <c r="F144" s="2">
        <f t="shared" si="14"/>
        <v>19179</v>
      </c>
      <c r="G144" s="2">
        <v>10244</v>
      </c>
      <c r="H144" s="19">
        <f t="shared" si="20"/>
        <v>10215.333333333334</v>
      </c>
      <c r="I144" s="14">
        <f t="shared" si="22"/>
        <v>75.33333333333394</v>
      </c>
      <c r="J144" s="18">
        <f t="shared" si="21"/>
        <v>1670.6666666666661</v>
      </c>
      <c r="K144" s="18">
        <f>SUM(J142:J144)</f>
        <v>4884.3333333333321</v>
      </c>
      <c r="L144" s="8">
        <f t="shared" si="17"/>
        <v>8675</v>
      </c>
      <c r="M144" s="18">
        <f t="shared" si="15"/>
        <v>18690.333333333328</v>
      </c>
      <c r="N144" s="21">
        <f t="shared" si="16"/>
        <v>0.54655704374810521</v>
      </c>
    </row>
    <row r="145" spans="1:14" x14ac:dyDescent="0.2">
      <c r="A145">
        <f t="shared" si="18"/>
        <v>7</v>
      </c>
      <c r="B145" s="1">
        <v>34516</v>
      </c>
      <c r="C145" s="2">
        <v>1752</v>
      </c>
      <c r="D145" s="2"/>
      <c r="E145" s="8">
        <f t="shared" si="19"/>
        <v>10995</v>
      </c>
      <c r="F145" s="2">
        <f t="shared" si="14"/>
        <v>19354</v>
      </c>
      <c r="G145" s="2">
        <v>10273</v>
      </c>
      <c r="H145" s="19">
        <f t="shared" si="20"/>
        <v>10233</v>
      </c>
      <c r="I145" s="14">
        <f t="shared" si="22"/>
        <v>17.66666666666606</v>
      </c>
      <c r="J145" s="18">
        <f t="shared" si="21"/>
        <v>1734.3333333333339</v>
      </c>
      <c r="K145" s="18"/>
      <c r="L145" s="8">
        <f t="shared" si="17"/>
        <v>10409.333333333334</v>
      </c>
      <c r="M145" s="18">
        <f t="shared" si="15"/>
        <v>18694.666666666664</v>
      </c>
      <c r="N145" s="21">
        <f t="shared" si="16"/>
        <v>0.54737536552314392</v>
      </c>
    </row>
    <row r="146" spans="1:14" x14ac:dyDescent="0.2">
      <c r="A146">
        <f t="shared" si="18"/>
        <v>8</v>
      </c>
      <c r="B146" s="1">
        <v>34547</v>
      </c>
      <c r="C146" s="2">
        <v>1799</v>
      </c>
      <c r="D146" s="2"/>
      <c r="E146" s="8">
        <f t="shared" si="19"/>
        <v>12794</v>
      </c>
      <c r="F146" s="2">
        <f t="shared" ref="F146:F209" si="23">SUM(C135:C146)</f>
        <v>19252</v>
      </c>
      <c r="G146" s="2">
        <v>10568</v>
      </c>
      <c r="H146" s="19">
        <f t="shared" si="20"/>
        <v>10361.666666666666</v>
      </c>
      <c r="I146" s="14">
        <f t="shared" si="22"/>
        <v>128.66666666666606</v>
      </c>
      <c r="J146" s="18">
        <f t="shared" si="21"/>
        <v>1670.3333333333339</v>
      </c>
      <c r="K146" s="18"/>
      <c r="L146" s="8">
        <f t="shared" si="17"/>
        <v>12079.666666666668</v>
      </c>
      <c r="M146" s="18">
        <f t="shared" si="15"/>
        <v>18146.333333333336</v>
      </c>
      <c r="N146" s="21">
        <f t="shared" si="16"/>
        <v>0.57100608019985666</v>
      </c>
    </row>
    <row r="147" spans="1:14" x14ac:dyDescent="0.2">
      <c r="A147">
        <f t="shared" si="18"/>
        <v>9</v>
      </c>
      <c r="B147" s="1">
        <v>34578</v>
      </c>
      <c r="C147" s="2">
        <v>1954</v>
      </c>
      <c r="D147" s="2">
        <f>SUM(C145:C147)</f>
        <v>5505</v>
      </c>
      <c r="E147" s="8">
        <f t="shared" si="19"/>
        <v>14748</v>
      </c>
      <c r="F147" s="2">
        <f t="shared" si="23"/>
        <v>19468</v>
      </c>
      <c r="G147" s="2">
        <v>11264</v>
      </c>
      <c r="H147" s="19">
        <f t="shared" si="20"/>
        <v>10701.666666666666</v>
      </c>
      <c r="I147" s="14">
        <f t="shared" si="22"/>
        <v>340</v>
      </c>
      <c r="J147" s="18">
        <f t="shared" si="21"/>
        <v>1614</v>
      </c>
      <c r="K147" s="18">
        <f>SUM(J145:J147)</f>
        <v>5018.6666666666679</v>
      </c>
      <c r="L147" s="8">
        <f t="shared" si="17"/>
        <v>13693.666666666668</v>
      </c>
      <c r="M147" s="18">
        <f t="shared" ref="M147:M210" si="24">SUM(J136:J147)</f>
        <v>18163</v>
      </c>
      <c r="N147" s="21">
        <f t="shared" ref="N147:N210" si="25">H147/M147</f>
        <v>0.58920149020903301</v>
      </c>
    </row>
    <row r="148" spans="1:14" x14ac:dyDescent="0.2">
      <c r="A148">
        <f t="shared" si="18"/>
        <v>10</v>
      </c>
      <c r="B148" s="1">
        <v>34608</v>
      </c>
      <c r="C148" s="2">
        <v>1938</v>
      </c>
      <c r="D148" s="2"/>
      <c r="E148" s="8">
        <f t="shared" si="19"/>
        <v>16686</v>
      </c>
      <c r="F148" s="2">
        <f t="shared" si="23"/>
        <v>19619</v>
      </c>
      <c r="G148" s="2">
        <v>11798</v>
      </c>
      <c r="H148" s="19">
        <f t="shared" si="20"/>
        <v>11210</v>
      </c>
      <c r="I148" s="14">
        <f t="shared" si="22"/>
        <v>508.33333333333394</v>
      </c>
      <c r="J148" s="18">
        <f t="shared" si="21"/>
        <v>1429.6666666666661</v>
      </c>
      <c r="K148" s="18"/>
      <c r="L148" s="8">
        <f t="shared" ref="L148:L211" si="26">IF(MONTH($B148)=1,J148,J148+L147)</f>
        <v>15123.333333333334</v>
      </c>
      <c r="M148" s="18">
        <f t="shared" si="24"/>
        <v>17796</v>
      </c>
      <c r="N148" s="21">
        <f t="shared" si="25"/>
        <v>0.62991683524387498</v>
      </c>
    </row>
    <row r="149" spans="1:14" x14ac:dyDescent="0.2">
      <c r="A149">
        <f t="shared" si="18"/>
        <v>11</v>
      </c>
      <c r="B149" s="1">
        <v>34639</v>
      </c>
      <c r="C149" s="2">
        <v>1664</v>
      </c>
      <c r="D149" s="2"/>
      <c r="E149" s="8">
        <f t="shared" si="19"/>
        <v>18350</v>
      </c>
      <c r="F149" s="2">
        <f t="shared" si="23"/>
        <v>19925</v>
      </c>
      <c r="G149" s="2">
        <v>12715</v>
      </c>
      <c r="H149" s="19">
        <f t="shared" si="20"/>
        <v>11925.666666666666</v>
      </c>
      <c r="I149" s="14">
        <f t="shared" si="22"/>
        <v>715.66666666666606</v>
      </c>
      <c r="J149" s="18">
        <f t="shared" si="21"/>
        <v>948.33333333333394</v>
      </c>
      <c r="K149" s="18"/>
      <c r="L149" s="8">
        <f t="shared" si="26"/>
        <v>16071.666666666668</v>
      </c>
      <c r="M149" s="18">
        <f t="shared" si="24"/>
        <v>17522.333333333336</v>
      </c>
      <c r="N149" s="21">
        <f t="shared" si="25"/>
        <v>0.68059809386116754</v>
      </c>
    </row>
    <row r="150" spans="1:14" x14ac:dyDescent="0.2">
      <c r="A150">
        <f t="shared" si="18"/>
        <v>12</v>
      </c>
      <c r="B150" s="1">
        <v>34669</v>
      </c>
      <c r="C150" s="2">
        <v>1749</v>
      </c>
      <c r="D150" s="2">
        <f>SUM(C148:C150)</f>
        <v>5351</v>
      </c>
      <c r="E150" s="8">
        <f t="shared" si="19"/>
        <v>20099</v>
      </c>
      <c r="F150" s="3">
        <f t="shared" si="23"/>
        <v>20099</v>
      </c>
      <c r="G150" s="2">
        <v>13284</v>
      </c>
      <c r="H150" s="19">
        <f t="shared" si="20"/>
        <v>12599</v>
      </c>
      <c r="I150" s="14">
        <f t="shared" si="22"/>
        <v>673.33333333333394</v>
      </c>
      <c r="J150" s="18">
        <f t="shared" si="21"/>
        <v>1075.6666666666661</v>
      </c>
      <c r="K150" s="18">
        <f>SUM(J148:J150)</f>
        <v>3453.6666666666661</v>
      </c>
      <c r="L150" s="8">
        <f t="shared" si="26"/>
        <v>17147.333333333336</v>
      </c>
      <c r="M150" s="20">
        <f t="shared" si="24"/>
        <v>17147.333333333336</v>
      </c>
      <c r="N150" s="21">
        <f t="shared" si="25"/>
        <v>0.73474981532599815</v>
      </c>
    </row>
    <row r="151" spans="1:14" x14ac:dyDescent="0.2">
      <c r="A151">
        <f t="shared" si="18"/>
        <v>1</v>
      </c>
      <c r="B151" s="1">
        <v>34700</v>
      </c>
      <c r="C151" s="2">
        <v>1507</v>
      </c>
      <c r="D151" s="2"/>
      <c r="E151" s="8">
        <f t="shared" si="19"/>
        <v>1507</v>
      </c>
      <c r="F151" s="2">
        <f t="shared" si="23"/>
        <v>20243</v>
      </c>
      <c r="G151" s="2">
        <v>13549</v>
      </c>
      <c r="H151" s="19">
        <f t="shared" si="20"/>
        <v>13182.666666666666</v>
      </c>
      <c r="I151" s="14">
        <f t="shared" si="22"/>
        <v>583.66666666666606</v>
      </c>
      <c r="J151" s="18">
        <f t="shared" si="21"/>
        <v>923.33333333333394</v>
      </c>
      <c r="K151" s="18"/>
      <c r="L151" s="8">
        <f t="shared" si="26"/>
        <v>923.33333333333394</v>
      </c>
      <c r="M151" s="18">
        <f t="shared" si="24"/>
        <v>17053.666666666668</v>
      </c>
      <c r="N151" s="21">
        <f t="shared" si="25"/>
        <v>0.77301069173784709</v>
      </c>
    </row>
    <row r="152" spans="1:14" x14ac:dyDescent="0.2">
      <c r="A152">
        <f t="shared" si="18"/>
        <v>2</v>
      </c>
      <c r="B152" s="1">
        <v>34731</v>
      </c>
      <c r="C152" s="2">
        <v>1597</v>
      </c>
      <c r="D152" s="2"/>
      <c r="E152" s="8">
        <f t="shared" si="19"/>
        <v>3104</v>
      </c>
      <c r="F152" s="2">
        <f t="shared" si="23"/>
        <v>20402</v>
      </c>
      <c r="G152" s="2">
        <v>13519</v>
      </c>
      <c r="H152" s="19">
        <f t="shared" si="20"/>
        <v>13450.666666666666</v>
      </c>
      <c r="I152" s="14">
        <f t="shared" si="22"/>
        <v>268</v>
      </c>
      <c r="J152" s="18">
        <f t="shared" si="21"/>
        <v>1329</v>
      </c>
      <c r="K152" s="18"/>
      <c r="L152" s="8">
        <f t="shared" si="26"/>
        <v>2252.3333333333339</v>
      </c>
      <c r="M152" s="18">
        <f t="shared" si="24"/>
        <v>17204</v>
      </c>
      <c r="N152" s="21">
        <f t="shared" si="25"/>
        <v>0.78183368208943649</v>
      </c>
    </row>
    <row r="153" spans="1:14" x14ac:dyDescent="0.2">
      <c r="A153">
        <f t="shared" si="18"/>
        <v>3</v>
      </c>
      <c r="B153" s="1">
        <v>34759</v>
      </c>
      <c r="C153" s="2">
        <v>1854</v>
      </c>
      <c r="D153" s="2">
        <f>SUM(C151:C153)</f>
        <v>4958</v>
      </c>
      <c r="E153" s="8">
        <f t="shared" si="19"/>
        <v>4958</v>
      </c>
      <c r="F153" s="2">
        <f t="shared" si="23"/>
        <v>20700</v>
      </c>
      <c r="G153" s="2">
        <v>13633</v>
      </c>
      <c r="H153" s="19">
        <f t="shared" si="20"/>
        <v>13567</v>
      </c>
      <c r="I153" s="14">
        <f t="shared" si="22"/>
        <v>116.33333333333394</v>
      </c>
      <c r="J153" s="18">
        <f t="shared" si="21"/>
        <v>1737.6666666666661</v>
      </c>
      <c r="K153" s="18">
        <f>SUM(J151:J153)</f>
        <v>3990</v>
      </c>
      <c r="L153" s="8">
        <f t="shared" si="26"/>
        <v>3990</v>
      </c>
      <c r="M153" s="18">
        <f t="shared" si="24"/>
        <v>17346.666666666664</v>
      </c>
      <c r="N153" s="21">
        <f t="shared" si="25"/>
        <v>0.78210991544965425</v>
      </c>
    </row>
    <row r="154" spans="1:14" x14ac:dyDescent="0.2">
      <c r="A154">
        <f t="shared" si="18"/>
        <v>4</v>
      </c>
      <c r="B154" s="1">
        <v>34790</v>
      </c>
      <c r="C154" s="2">
        <v>1320</v>
      </c>
      <c r="D154" s="2"/>
      <c r="E154" s="8">
        <f t="shared" si="19"/>
        <v>6278</v>
      </c>
      <c r="F154" s="2">
        <f t="shared" si="23"/>
        <v>20367</v>
      </c>
      <c r="G154" s="2">
        <v>13511</v>
      </c>
      <c r="H154" s="19">
        <f t="shared" si="20"/>
        <v>13554.333333333334</v>
      </c>
      <c r="I154" s="14">
        <f t="shared" si="22"/>
        <v>-12.66666666666606</v>
      </c>
      <c r="J154" s="18">
        <f t="shared" si="21"/>
        <v>1332.6666666666661</v>
      </c>
      <c r="K154" s="18"/>
      <c r="L154" s="8">
        <f t="shared" si="26"/>
        <v>5322.6666666666661</v>
      </c>
      <c r="M154" s="18">
        <f t="shared" si="24"/>
        <v>17005.333333333332</v>
      </c>
      <c r="N154" s="21">
        <f t="shared" si="25"/>
        <v>0.79706366630076853</v>
      </c>
    </row>
    <row r="155" spans="1:14" x14ac:dyDescent="0.2">
      <c r="A155">
        <f t="shared" si="18"/>
        <v>5</v>
      </c>
      <c r="B155" s="1">
        <v>34820</v>
      </c>
      <c r="C155" s="2">
        <v>1267</v>
      </c>
      <c r="D155" s="2"/>
      <c r="E155" s="8">
        <f t="shared" si="19"/>
        <v>7545</v>
      </c>
      <c r="F155" s="2">
        <f t="shared" si="23"/>
        <v>20147</v>
      </c>
      <c r="G155" s="2">
        <v>13750</v>
      </c>
      <c r="H155" s="19">
        <f t="shared" si="20"/>
        <v>13631.333333333334</v>
      </c>
      <c r="I155" s="14">
        <f t="shared" si="22"/>
        <v>77</v>
      </c>
      <c r="J155" s="18">
        <f t="shared" si="21"/>
        <v>1190</v>
      </c>
      <c r="K155" s="18"/>
      <c r="L155" s="8">
        <f t="shared" si="26"/>
        <v>6512.6666666666661</v>
      </c>
      <c r="M155" s="18">
        <f t="shared" si="24"/>
        <v>16655.666666666664</v>
      </c>
      <c r="N155" s="21">
        <f t="shared" si="25"/>
        <v>0.81842015730382067</v>
      </c>
    </row>
    <row r="156" spans="1:14" x14ac:dyDescent="0.2">
      <c r="A156">
        <f t="shared" si="18"/>
        <v>6</v>
      </c>
      <c r="B156" s="1">
        <v>34851</v>
      </c>
      <c r="C156" s="2">
        <v>1539</v>
      </c>
      <c r="D156" s="2">
        <f>SUM(C154:C156)</f>
        <v>4126</v>
      </c>
      <c r="E156" s="8">
        <f t="shared" si="19"/>
        <v>9084</v>
      </c>
      <c r="F156" s="2">
        <f t="shared" si="23"/>
        <v>19940</v>
      </c>
      <c r="G156" s="2">
        <v>13981</v>
      </c>
      <c r="H156" s="19">
        <f t="shared" si="20"/>
        <v>13747.333333333334</v>
      </c>
      <c r="I156" s="14">
        <f t="shared" si="22"/>
        <v>116</v>
      </c>
      <c r="J156" s="18">
        <f t="shared" si="21"/>
        <v>1423</v>
      </c>
      <c r="K156" s="18">
        <f>SUM(J154:J156)</f>
        <v>3945.6666666666661</v>
      </c>
      <c r="L156" s="8">
        <f t="shared" si="26"/>
        <v>7935.6666666666661</v>
      </c>
      <c r="M156" s="18">
        <f t="shared" si="24"/>
        <v>16408</v>
      </c>
      <c r="N156" s="21">
        <f t="shared" si="25"/>
        <v>0.83784332845766296</v>
      </c>
    </row>
    <row r="157" spans="1:14" x14ac:dyDescent="0.2">
      <c r="A157">
        <f t="shared" si="18"/>
        <v>7</v>
      </c>
      <c r="B157" s="1">
        <v>34881</v>
      </c>
      <c r="C157" s="2">
        <v>1189</v>
      </c>
      <c r="D157" s="2"/>
      <c r="E157" s="8">
        <f t="shared" si="19"/>
        <v>10273</v>
      </c>
      <c r="F157" s="2">
        <f t="shared" si="23"/>
        <v>19377</v>
      </c>
      <c r="G157" s="2">
        <v>13972</v>
      </c>
      <c r="H157" s="19">
        <f t="shared" si="20"/>
        <v>13901</v>
      </c>
      <c r="I157" s="14">
        <f t="shared" si="22"/>
        <v>153.66666666666606</v>
      </c>
      <c r="J157" s="18">
        <f t="shared" si="21"/>
        <v>1035.3333333333339</v>
      </c>
      <c r="K157" s="18"/>
      <c r="L157" s="8">
        <f t="shared" si="26"/>
        <v>8971</v>
      </c>
      <c r="M157" s="18">
        <f t="shared" si="24"/>
        <v>15709</v>
      </c>
      <c r="N157" s="21">
        <f t="shared" si="25"/>
        <v>0.88490674135845693</v>
      </c>
    </row>
    <row r="158" spans="1:14" x14ac:dyDescent="0.2">
      <c r="A158">
        <f t="shared" si="18"/>
        <v>8</v>
      </c>
      <c r="B158" s="1">
        <v>34912</v>
      </c>
      <c r="C158" s="2">
        <v>1363</v>
      </c>
      <c r="D158" s="2"/>
      <c r="E158" s="8">
        <f t="shared" si="19"/>
        <v>11636</v>
      </c>
      <c r="F158" s="2">
        <f t="shared" si="23"/>
        <v>18941</v>
      </c>
      <c r="G158" s="2">
        <v>14009</v>
      </c>
      <c r="H158" s="19">
        <f t="shared" si="20"/>
        <v>13987.333333333334</v>
      </c>
      <c r="I158" s="14">
        <f t="shared" si="22"/>
        <v>86.33333333333394</v>
      </c>
      <c r="J158" s="18">
        <f t="shared" si="21"/>
        <v>1276.6666666666661</v>
      </c>
      <c r="K158" s="18"/>
      <c r="L158" s="8">
        <f t="shared" si="26"/>
        <v>10247.666666666666</v>
      </c>
      <c r="M158" s="18">
        <f t="shared" si="24"/>
        <v>15315.333333333332</v>
      </c>
      <c r="N158" s="21">
        <f t="shared" si="25"/>
        <v>0.91328951377704271</v>
      </c>
    </row>
    <row r="159" spans="1:14" x14ac:dyDescent="0.2">
      <c r="A159">
        <f t="shared" si="18"/>
        <v>9</v>
      </c>
      <c r="B159" s="1">
        <v>34943</v>
      </c>
      <c r="C159" s="2">
        <v>1251</v>
      </c>
      <c r="D159" s="2">
        <f>SUM(C157:C159)</f>
        <v>3803</v>
      </c>
      <c r="E159" s="8">
        <f t="shared" si="19"/>
        <v>12887</v>
      </c>
      <c r="F159" s="2">
        <f t="shared" si="23"/>
        <v>18238</v>
      </c>
      <c r="G159" s="2">
        <v>14178</v>
      </c>
      <c r="H159" s="19">
        <f t="shared" si="20"/>
        <v>14053</v>
      </c>
      <c r="I159" s="14">
        <f t="shared" si="22"/>
        <v>65.66666666666606</v>
      </c>
      <c r="J159" s="18">
        <f t="shared" si="21"/>
        <v>1185.3333333333339</v>
      </c>
      <c r="K159" s="18">
        <f>SUM(J157:J159)</f>
        <v>3497.3333333333339</v>
      </c>
      <c r="L159" s="8">
        <f t="shared" si="26"/>
        <v>11433</v>
      </c>
      <c r="M159" s="18">
        <f t="shared" si="24"/>
        <v>14886.666666666666</v>
      </c>
      <c r="N159" s="21">
        <f t="shared" si="25"/>
        <v>0.94399910434393197</v>
      </c>
    </row>
    <row r="160" spans="1:14" x14ac:dyDescent="0.2">
      <c r="A160">
        <f t="shared" si="18"/>
        <v>10</v>
      </c>
      <c r="B160" s="1">
        <v>34973</v>
      </c>
      <c r="C160" s="2">
        <v>1187</v>
      </c>
      <c r="D160" s="2"/>
      <c r="E160" s="8">
        <f t="shared" si="19"/>
        <v>14074</v>
      </c>
      <c r="F160" s="2">
        <f t="shared" si="23"/>
        <v>17487</v>
      </c>
      <c r="G160" s="2">
        <v>14089</v>
      </c>
      <c r="H160" s="19">
        <f t="shared" si="20"/>
        <v>14092</v>
      </c>
      <c r="I160" s="14">
        <f t="shared" si="22"/>
        <v>39</v>
      </c>
      <c r="J160" s="18">
        <f t="shared" si="21"/>
        <v>1148</v>
      </c>
      <c r="K160" s="18"/>
      <c r="L160" s="8">
        <f t="shared" si="26"/>
        <v>12581</v>
      </c>
      <c r="M160" s="18">
        <f t="shared" si="24"/>
        <v>14605</v>
      </c>
      <c r="N160" s="21">
        <f t="shared" si="25"/>
        <v>0.96487504279356384</v>
      </c>
    </row>
    <row r="161" spans="1:14" x14ac:dyDescent="0.2">
      <c r="A161">
        <f t="shared" si="18"/>
        <v>11</v>
      </c>
      <c r="B161" s="1">
        <v>35004</v>
      </c>
      <c r="C161" s="2">
        <v>1175</v>
      </c>
      <c r="D161" s="2"/>
      <c r="E161" s="8">
        <f t="shared" si="19"/>
        <v>15249</v>
      </c>
      <c r="F161" s="2">
        <f t="shared" si="23"/>
        <v>16998</v>
      </c>
      <c r="G161" s="2">
        <v>14086</v>
      </c>
      <c r="H161" s="19">
        <f t="shared" si="20"/>
        <v>14117.666666666666</v>
      </c>
      <c r="I161" s="14">
        <f t="shared" si="22"/>
        <v>25.66666666666606</v>
      </c>
      <c r="J161" s="18">
        <f t="shared" si="21"/>
        <v>1149.3333333333339</v>
      </c>
      <c r="K161" s="18"/>
      <c r="L161" s="8">
        <f t="shared" si="26"/>
        <v>13730.333333333334</v>
      </c>
      <c r="M161" s="18">
        <f t="shared" si="24"/>
        <v>14806</v>
      </c>
      <c r="N161" s="21">
        <f t="shared" si="25"/>
        <v>0.95350983835382053</v>
      </c>
    </row>
    <row r="162" spans="1:14" x14ac:dyDescent="0.2">
      <c r="A162">
        <f t="shared" si="18"/>
        <v>12</v>
      </c>
      <c r="B162" s="1">
        <v>35034</v>
      </c>
      <c r="C162" s="2">
        <v>1007</v>
      </c>
      <c r="D162" s="2">
        <f>SUM(C160:C162)</f>
        <v>3369</v>
      </c>
      <c r="E162" s="8">
        <f t="shared" si="19"/>
        <v>16256</v>
      </c>
      <c r="F162" s="3">
        <f t="shared" si="23"/>
        <v>16256</v>
      </c>
      <c r="G162" s="2">
        <v>13900</v>
      </c>
      <c r="H162" s="19">
        <f t="shared" si="20"/>
        <v>14025</v>
      </c>
      <c r="I162" s="14">
        <f t="shared" si="22"/>
        <v>-92.66666666666606</v>
      </c>
      <c r="J162" s="18">
        <f t="shared" si="21"/>
        <v>1099.6666666666661</v>
      </c>
      <c r="K162" s="18">
        <f>SUM(J160:J162)</f>
        <v>3397</v>
      </c>
      <c r="L162" s="8">
        <f t="shared" si="26"/>
        <v>14830</v>
      </c>
      <c r="M162" s="20">
        <f t="shared" si="24"/>
        <v>14830</v>
      </c>
      <c r="N162" s="21">
        <f t="shared" si="25"/>
        <v>0.94571813890761969</v>
      </c>
    </row>
    <row r="163" spans="1:14" x14ac:dyDescent="0.2">
      <c r="A163">
        <f t="shared" si="18"/>
        <v>1</v>
      </c>
      <c r="B163" s="1">
        <v>35065</v>
      </c>
      <c r="C163" s="2">
        <v>1151</v>
      </c>
      <c r="D163" s="2"/>
      <c r="E163" s="8">
        <f t="shared" si="19"/>
        <v>1151</v>
      </c>
      <c r="F163" s="2">
        <f t="shared" si="23"/>
        <v>15900</v>
      </c>
      <c r="G163" s="2">
        <v>14263</v>
      </c>
      <c r="H163" s="19">
        <f t="shared" si="20"/>
        <v>14083</v>
      </c>
      <c r="I163" s="14">
        <f t="shared" si="22"/>
        <v>58</v>
      </c>
      <c r="J163" s="18">
        <f t="shared" si="21"/>
        <v>1093</v>
      </c>
      <c r="K163" s="18"/>
      <c r="L163" s="8">
        <f t="shared" si="26"/>
        <v>1093</v>
      </c>
      <c r="M163" s="18">
        <f t="shared" si="24"/>
        <v>14999.666666666666</v>
      </c>
      <c r="N163" s="21">
        <f t="shared" si="25"/>
        <v>0.93888753083401855</v>
      </c>
    </row>
    <row r="164" spans="1:14" x14ac:dyDescent="0.2">
      <c r="A164">
        <f t="shared" si="18"/>
        <v>2</v>
      </c>
      <c r="B164" s="1">
        <v>35096</v>
      </c>
      <c r="C164" s="2">
        <v>1103</v>
      </c>
      <c r="D164" s="2"/>
      <c r="E164" s="8">
        <f t="shared" si="19"/>
        <v>2254</v>
      </c>
      <c r="F164" s="2">
        <f t="shared" si="23"/>
        <v>15406</v>
      </c>
      <c r="G164" s="2">
        <v>14153</v>
      </c>
      <c r="H164" s="19">
        <f t="shared" si="20"/>
        <v>14105.333333333334</v>
      </c>
      <c r="I164" s="14">
        <f t="shared" si="22"/>
        <v>22.33333333333394</v>
      </c>
      <c r="J164" s="18">
        <f t="shared" si="21"/>
        <v>1080.6666666666661</v>
      </c>
      <c r="K164" s="18"/>
      <c r="L164" s="8">
        <f t="shared" si="26"/>
        <v>2173.6666666666661</v>
      </c>
      <c r="M164" s="18">
        <f t="shared" si="24"/>
        <v>14751.333333333332</v>
      </c>
      <c r="N164" s="21">
        <f t="shared" si="25"/>
        <v>0.95620734848827238</v>
      </c>
    </row>
    <row r="165" spans="1:14" x14ac:dyDescent="0.2">
      <c r="A165">
        <f t="shared" si="18"/>
        <v>3</v>
      </c>
      <c r="B165" s="1">
        <v>35125</v>
      </c>
      <c r="C165" s="2">
        <v>1059</v>
      </c>
      <c r="D165" s="2">
        <f>SUM(C163:C165)</f>
        <v>3313</v>
      </c>
      <c r="E165" s="8">
        <f t="shared" si="19"/>
        <v>3313</v>
      </c>
      <c r="F165" s="2">
        <f t="shared" si="23"/>
        <v>14611</v>
      </c>
      <c r="G165" s="2">
        <v>13750</v>
      </c>
      <c r="H165" s="19">
        <f t="shared" si="20"/>
        <v>14055.333333333334</v>
      </c>
      <c r="I165" s="14">
        <f t="shared" si="22"/>
        <v>-50</v>
      </c>
      <c r="J165" s="18">
        <f t="shared" si="21"/>
        <v>1109</v>
      </c>
      <c r="K165" s="18">
        <f>SUM(J163:J165)</f>
        <v>3282.6666666666661</v>
      </c>
      <c r="L165" s="8">
        <f t="shared" si="26"/>
        <v>3282.6666666666661</v>
      </c>
      <c r="M165" s="18">
        <f t="shared" si="24"/>
        <v>14122.666666666666</v>
      </c>
      <c r="N165" s="21">
        <f t="shared" si="25"/>
        <v>0.9952322507552871</v>
      </c>
    </row>
    <row r="166" spans="1:14" x14ac:dyDescent="0.2">
      <c r="A166">
        <f t="shared" si="18"/>
        <v>4</v>
      </c>
      <c r="B166" s="1">
        <v>35156</v>
      </c>
      <c r="C166" s="2">
        <v>1038</v>
      </c>
      <c r="D166" s="2"/>
      <c r="E166" s="8">
        <f t="shared" si="19"/>
        <v>4351</v>
      </c>
      <c r="F166" s="2">
        <f t="shared" si="23"/>
        <v>14329</v>
      </c>
      <c r="G166" s="2">
        <v>13129</v>
      </c>
      <c r="H166" s="19">
        <f t="shared" si="20"/>
        <v>13677.333333333334</v>
      </c>
      <c r="I166" s="14">
        <f t="shared" si="22"/>
        <v>-378</v>
      </c>
      <c r="J166" s="18">
        <f t="shared" si="21"/>
        <v>1416</v>
      </c>
      <c r="K166" s="18"/>
      <c r="L166" s="8">
        <f t="shared" si="26"/>
        <v>4698.6666666666661</v>
      </c>
      <c r="M166" s="18">
        <f t="shared" si="24"/>
        <v>14206</v>
      </c>
      <c r="N166" s="21">
        <f t="shared" si="25"/>
        <v>0.96278567741329957</v>
      </c>
    </row>
    <row r="167" spans="1:14" x14ac:dyDescent="0.2">
      <c r="A167">
        <f t="shared" si="18"/>
        <v>5</v>
      </c>
      <c r="B167" s="1">
        <v>35186</v>
      </c>
      <c r="C167" s="2">
        <v>1191</v>
      </c>
      <c r="D167" s="2"/>
      <c r="E167" s="8">
        <f t="shared" si="19"/>
        <v>5542</v>
      </c>
      <c r="F167" s="2">
        <f t="shared" si="23"/>
        <v>14253</v>
      </c>
      <c r="G167" s="2">
        <v>13002</v>
      </c>
      <c r="H167" s="19">
        <f t="shared" si="20"/>
        <v>13293.666666666666</v>
      </c>
      <c r="I167" s="14">
        <f t="shared" si="22"/>
        <v>-383.66666666666788</v>
      </c>
      <c r="J167" s="18">
        <f t="shared" si="21"/>
        <v>1574.6666666666679</v>
      </c>
      <c r="K167" s="18"/>
      <c r="L167" s="8">
        <f t="shared" si="26"/>
        <v>6273.3333333333339</v>
      </c>
      <c r="M167" s="18">
        <f t="shared" si="24"/>
        <v>14590.666666666668</v>
      </c>
      <c r="N167" s="21">
        <f t="shared" si="25"/>
        <v>0.9111075573425933</v>
      </c>
    </row>
    <row r="168" spans="1:14" x14ac:dyDescent="0.2">
      <c r="A168">
        <f t="shared" si="18"/>
        <v>6</v>
      </c>
      <c r="B168" s="1">
        <v>35217</v>
      </c>
      <c r="C168" s="2">
        <v>1218</v>
      </c>
      <c r="D168" s="2">
        <f>SUM(C166:C168)</f>
        <v>3447</v>
      </c>
      <c r="E168" s="8">
        <f t="shared" si="19"/>
        <v>6760</v>
      </c>
      <c r="F168" s="2">
        <f t="shared" si="23"/>
        <v>13932</v>
      </c>
      <c r="G168" s="2">
        <v>12636</v>
      </c>
      <c r="H168" s="19">
        <f t="shared" si="20"/>
        <v>12922.333333333334</v>
      </c>
      <c r="I168" s="14">
        <f t="shared" si="22"/>
        <v>-371.33333333333212</v>
      </c>
      <c r="J168" s="18">
        <f t="shared" si="21"/>
        <v>1589.3333333333321</v>
      </c>
      <c r="K168" s="18">
        <f>SUM(J166:J168)</f>
        <v>4580</v>
      </c>
      <c r="L168" s="8">
        <f t="shared" si="26"/>
        <v>7862.6666666666661</v>
      </c>
      <c r="M168" s="18">
        <f t="shared" si="24"/>
        <v>14757</v>
      </c>
      <c r="N168" s="21">
        <f t="shared" si="25"/>
        <v>0.87567482098890925</v>
      </c>
    </row>
    <row r="169" spans="1:14" x14ac:dyDescent="0.2">
      <c r="A169">
        <f t="shared" si="18"/>
        <v>7</v>
      </c>
      <c r="B169" s="1">
        <v>35247</v>
      </c>
      <c r="C169" s="2">
        <v>1036</v>
      </c>
      <c r="D169" s="2"/>
      <c r="E169" s="8">
        <f t="shared" si="19"/>
        <v>7796</v>
      </c>
      <c r="F169" s="2">
        <f t="shared" si="23"/>
        <v>13779</v>
      </c>
      <c r="G169" s="2">
        <v>12143</v>
      </c>
      <c r="H169" s="19">
        <f t="shared" si="20"/>
        <v>12593.666666666666</v>
      </c>
      <c r="I169" s="14">
        <f t="shared" si="22"/>
        <v>-328.66666666666788</v>
      </c>
      <c r="J169" s="18">
        <f t="shared" si="21"/>
        <v>1364.6666666666679</v>
      </c>
      <c r="K169" s="18"/>
      <c r="L169" s="8">
        <f t="shared" si="26"/>
        <v>9227.3333333333339</v>
      </c>
      <c r="M169" s="18">
        <f t="shared" si="24"/>
        <v>15086.333333333334</v>
      </c>
      <c r="N169" s="21">
        <f t="shared" si="25"/>
        <v>0.83477319428180019</v>
      </c>
    </row>
    <row r="170" spans="1:14" x14ac:dyDescent="0.2">
      <c r="A170">
        <f t="shared" si="18"/>
        <v>8</v>
      </c>
      <c r="B170" s="1">
        <v>35278</v>
      </c>
      <c r="C170" s="2">
        <v>1385.4</v>
      </c>
      <c r="D170" s="2"/>
      <c r="E170" s="8">
        <f t="shared" si="19"/>
        <v>9181.4</v>
      </c>
      <c r="F170" s="2">
        <f t="shared" si="23"/>
        <v>13801.4</v>
      </c>
      <c r="G170" s="2">
        <v>12176.8</v>
      </c>
      <c r="H170" s="19">
        <f t="shared" si="20"/>
        <v>12318.6</v>
      </c>
      <c r="I170" s="14">
        <f t="shared" si="22"/>
        <v>-275.0666666666657</v>
      </c>
      <c r="J170" s="18">
        <f t="shared" si="21"/>
        <v>1660.4666666666658</v>
      </c>
      <c r="K170" s="18"/>
      <c r="L170" s="8">
        <f t="shared" si="26"/>
        <v>10887.8</v>
      </c>
      <c r="M170" s="18">
        <f t="shared" si="24"/>
        <v>15470.133333333333</v>
      </c>
      <c r="N170" s="21">
        <f t="shared" si="25"/>
        <v>0.79628272973299086</v>
      </c>
    </row>
    <row r="171" spans="1:14" x14ac:dyDescent="0.2">
      <c r="A171">
        <f t="shared" si="18"/>
        <v>9</v>
      </c>
      <c r="B171" s="1">
        <v>35309</v>
      </c>
      <c r="C171" s="2">
        <v>1280</v>
      </c>
      <c r="D171" s="2">
        <f>SUM(C169:C171)</f>
        <v>3701.4</v>
      </c>
      <c r="E171" s="8">
        <f t="shared" si="19"/>
        <v>10461.4</v>
      </c>
      <c r="F171" s="2">
        <f t="shared" si="23"/>
        <v>13830.4</v>
      </c>
      <c r="G171" s="2">
        <v>12740.4</v>
      </c>
      <c r="H171" s="19">
        <f t="shared" si="20"/>
        <v>12353.4</v>
      </c>
      <c r="I171" s="14">
        <f t="shared" si="22"/>
        <v>34.799999999999272</v>
      </c>
      <c r="J171" s="18">
        <f t="shared" si="21"/>
        <v>1245.2000000000007</v>
      </c>
      <c r="K171" s="18">
        <f>SUM(J169:J171)</f>
        <v>4270.3333333333339</v>
      </c>
      <c r="L171" s="8">
        <f t="shared" si="26"/>
        <v>12133</v>
      </c>
      <c r="M171" s="18">
        <f t="shared" si="24"/>
        <v>15530</v>
      </c>
      <c r="N171" s="21">
        <f t="shared" si="25"/>
        <v>0.79545396007726976</v>
      </c>
    </row>
    <row r="172" spans="1:14" x14ac:dyDescent="0.2">
      <c r="A172">
        <f t="shared" si="18"/>
        <v>10</v>
      </c>
      <c r="B172" s="1">
        <v>35339</v>
      </c>
      <c r="C172" s="33">
        <v>1394</v>
      </c>
      <c r="D172" s="2"/>
      <c r="E172" s="8">
        <f t="shared" si="19"/>
        <v>11855.4</v>
      </c>
      <c r="F172" s="2">
        <f t="shared" si="23"/>
        <v>14037.4</v>
      </c>
      <c r="G172" s="33">
        <v>13174</v>
      </c>
      <c r="H172" s="19">
        <f t="shared" si="20"/>
        <v>12697.066666666666</v>
      </c>
      <c r="I172" s="14">
        <f t="shared" si="22"/>
        <v>343.66666666666606</v>
      </c>
      <c r="J172" s="18">
        <f t="shared" si="21"/>
        <v>1050.3333333333339</v>
      </c>
      <c r="K172" s="18"/>
      <c r="L172" s="8">
        <f t="shared" si="26"/>
        <v>13183.333333333334</v>
      </c>
      <c r="M172" s="18">
        <f t="shared" si="24"/>
        <v>15432.333333333334</v>
      </c>
      <c r="N172" s="21">
        <f t="shared" si="25"/>
        <v>0.82275741408730574</v>
      </c>
    </row>
    <row r="173" spans="1:14" x14ac:dyDescent="0.2">
      <c r="A173">
        <f t="shared" si="18"/>
        <v>11</v>
      </c>
      <c r="B173" s="1">
        <v>35370</v>
      </c>
      <c r="C173" s="33">
        <v>1239</v>
      </c>
      <c r="D173" s="2"/>
      <c r="E173" s="8">
        <f t="shared" si="19"/>
        <v>13094.4</v>
      </c>
      <c r="F173" s="2">
        <f t="shared" si="23"/>
        <v>14101.4</v>
      </c>
      <c r="G173" s="33">
        <v>13473</v>
      </c>
      <c r="H173" s="19">
        <f t="shared" si="20"/>
        <v>13129.133333333333</v>
      </c>
      <c r="I173" s="14">
        <f t="shared" si="22"/>
        <v>432.06666666666752</v>
      </c>
      <c r="J173" s="18">
        <f t="shared" si="21"/>
        <v>806.93333333333248</v>
      </c>
      <c r="K173" s="18"/>
      <c r="L173" s="8">
        <f t="shared" si="26"/>
        <v>13990.266666666666</v>
      </c>
      <c r="M173" s="18">
        <f t="shared" si="24"/>
        <v>15089.933333333332</v>
      </c>
      <c r="N173" s="21">
        <f t="shared" si="25"/>
        <v>0.8700590680762893</v>
      </c>
    </row>
    <row r="174" spans="1:14" x14ac:dyDescent="0.2">
      <c r="A174">
        <f t="shared" si="18"/>
        <v>12</v>
      </c>
      <c r="B174" s="1">
        <v>35400</v>
      </c>
      <c r="C174" s="33">
        <v>888.7</v>
      </c>
      <c r="D174" s="2">
        <f>SUM(C172:C174)</f>
        <v>3521.7</v>
      </c>
      <c r="E174" s="8">
        <f t="shared" si="19"/>
        <v>13983.1</v>
      </c>
      <c r="F174" s="3">
        <f t="shared" si="23"/>
        <v>13983.1</v>
      </c>
      <c r="G174" s="33">
        <v>13648</v>
      </c>
      <c r="H174" s="19">
        <f t="shared" si="20"/>
        <v>13431.666666666666</v>
      </c>
      <c r="I174" s="14">
        <f t="shared" si="22"/>
        <v>302.53333333333285</v>
      </c>
      <c r="J174" s="18">
        <f t="shared" si="21"/>
        <v>586.1666666666672</v>
      </c>
      <c r="K174" s="18">
        <f>SUM(J172:J174)</f>
        <v>2443.4333333333334</v>
      </c>
      <c r="L174" s="8">
        <f t="shared" si="26"/>
        <v>14576.433333333334</v>
      </c>
      <c r="M174" s="20">
        <f t="shared" si="24"/>
        <v>14576.433333333334</v>
      </c>
      <c r="N174" s="21">
        <f t="shared" si="25"/>
        <v>0.92146455580125897</v>
      </c>
    </row>
    <row r="175" spans="1:14" x14ac:dyDescent="0.2">
      <c r="A175">
        <f t="shared" si="18"/>
        <v>1</v>
      </c>
      <c r="B175" s="1">
        <v>35431</v>
      </c>
      <c r="C175" s="33">
        <v>1128</v>
      </c>
      <c r="D175" s="2"/>
      <c r="E175" s="8">
        <f t="shared" si="19"/>
        <v>1128</v>
      </c>
      <c r="F175" s="2">
        <f t="shared" si="23"/>
        <v>13960.1</v>
      </c>
      <c r="G175" s="33">
        <v>13811</v>
      </c>
      <c r="H175" s="19">
        <f t="shared" si="20"/>
        <v>13644</v>
      </c>
      <c r="I175" s="14">
        <f t="shared" si="22"/>
        <v>212.33333333333394</v>
      </c>
      <c r="J175" s="18">
        <f t="shared" si="21"/>
        <v>915.66666666666606</v>
      </c>
      <c r="K175" s="18"/>
      <c r="L175" s="8">
        <f t="shared" si="26"/>
        <v>915.66666666666606</v>
      </c>
      <c r="M175" s="18">
        <f t="shared" si="24"/>
        <v>14399.1</v>
      </c>
      <c r="N175" s="21">
        <f t="shared" si="25"/>
        <v>0.94755922245140323</v>
      </c>
    </row>
    <row r="176" spans="1:14" x14ac:dyDescent="0.2">
      <c r="A176">
        <f t="shared" si="18"/>
        <v>2</v>
      </c>
      <c r="B176" s="1">
        <v>35462</v>
      </c>
      <c r="C176" s="33">
        <v>1117</v>
      </c>
      <c r="D176" s="2"/>
      <c r="E176" s="8">
        <f t="shared" si="19"/>
        <v>2245</v>
      </c>
      <c r="F176" s="2">
        <f t="shared" si="23"/>
        <v>13974.1</v>
      </c>
      <c r="G176" s="33">
        <v>13839</v>
      </c>
      <c r="H176" s="19">
        <f t="shared" si="20"/>
        <v>13766</v>
      </c>
      <c r="I176" s="14">
        <f t="shared" si="22"/>
        <v>122</v>
      </c>
      <c r="J176" s="18">
        <f t="shared" si="21"/>
        <v>995</v>
      </c>
      <c r="K176" s="18"/>
      <c r="L176" s="8">
        <f t="shared" si="26"/>
        <v>1910.6666666666661</v>
      </c>
      <c r="M176" s="18">
        <f t="shared" si="24"/>
        <v>14313.433333333334</v>
      </c>
      <c r="N176" s="21">
        <f t="shared" si="25"/>
        <v>0.96175387689419956</v>
      </c>
    </row>
    <row r="177" spans="1:14" x14ac:dyDescent="0.2">
      <c r="A177">
        <f t="shared" si="18"/>
        <v>3</v>
      </c>
      <c r="B177" s="1">
        <v>35490</v>
      </c>
      <c r="C177" s="33">
        <v>1274</v>
      </c>
      <c r="D177" s="2">
        <f>SUM(C175:C177)</f>
        <v>3519</v>
      </c>
      <c r="E177" s="8">
        <f t="shared" si="19"/>
        <v>3519</v>
      </c>
      <c r="F177" s="2">
        <f t="shared" si="23"/>
        <v>14189.1</v>
      </c>
      <c r="G177" s="33">
        <v>13719</v>
      </c>
      <c r="H177" s="19">
        <f t="shared" si="20"/>
        <v>13789.666666666666</v>
      </c>
      <c r="I177" s="14">
        <f t="shared" si="22"/>
        <v>23.66666666666606</v>
      </c>
      <c r="J177" s="18">
        <f t="shared" si="21"/>
        <v>1250.3333333333339</v>
      </c>
      <c r="K177" s="18">
        <f>SUM(J175:J177)</f>
        <v>3161</v>
      </c>
      <c r="L177" s="8">
        <f t="shared" si="26"/>
        <v>3161</v>
      </c>
      <c r="M177" s="18">
        <f t="shared" si="24"/>
        <v>14454.766666666668</v>
      </c>
      <c r="N177" s="21">
        <f t="shared" si="25"/>
        <v>0.95398749662741</v>
      </c>
    </row>
    <row r="178" spans="1:14" x14ac:dyDescent="0.2">
      <c r="A178">
        <f t="shared" si="18"/>
        <v>4</v>
      </c>
      <c r="B178" s="1">
        <v>35521</v>
      </c>
      <c r="C178" s="33">
        <v>1109</v>
      </c>
      <c r="D178" s="2"/>
      <c r="E178" s="8">
        <f t="shared" si="19"/>
        <v>4628</v>
      </c>
      <c r="F178" s="2">
        <f t="shared" si="23"/>
        <v>14260.1</v>
      </c>
      <c r="G178" s="33">
        <v>13398</v>
      </c>
      <c r="H178" s="19">
        <f t="shared" si="20"/>
        <v>13652</v>
      </c>
      <c r="I178" s="14">
        <f t="shared" si="22"/>
        <v>-137.66666666666606</v>
      </c>
      <c r="J178" s="18">
        <f t="shared" si="21"/>
        <v>1246.6666666666661</v>
      </c>
      <c r="K178" s="18"/>
      <c r="L178" s="8">
        <f t="shared" si="26"/>
        <v>4407.6666666666661</v>
      </c>
      <c r="M178" s="18">
        <f t="shared" si="24"/>
        <v>14285.433333333334</v>
      </c>
      <c r="N178" s="21">
        <f t="shared" si="25"/>
        <v>0.95565879462296088</v>
      </c>
    </row>
    <row r="179" spans="1:14" x14ac:dyDescent="0.2">
      <c r="A179">
        <f t="shared" si="18"/>
        <v>5</v>
      </c>
      <c r="B179" s="1">
        <v>35551</v>
      </c>
      <c r="C179" s="33">
        <v>1363</v>
      </c>
      <c r="D179" s="2"/>
      <c r="E179" s="8">
        <f t="shared" si="19"/>
        <v>5991</v>
      </c>
      <c r="F179" s="2">
        <f t="shared" si="23"/>
        <v>14432.1</v>
      </c>
      <c r="G179" s="33">
        <v>13009</v>
      </c>
      <c r="H179" s="19">
        <f t="shared" si="20"/>
        <v>13375.333333333334</v>
      </c>
      <c r="I179" s="14">
        <f t="shared" si="22"/>
        <v>-276.66666666666606</v>
      </c>
      <c r="J179" s="18">
        <f t="shared" si="21"/>
        <v>1639.6666666666661</v>
      </c>
      <c r="K179" s="18"/>
      <c r="L179" s="8">
        <f t="shared" si="26"/>
        <v>6047.3333333333321</v>
      </c>
      <c r="M179" s="18">
        <f t="shared" si="24"/>
        <v>14350.433333333332</v>
      </c>
      <c r="N179" s="21">
        <f t="shared" si="25"/>
        <v>0.93205083237904551</v>
      </c>
    </row>
    <row r="180" spans="1:14" x14ac:dyDescent="0.2">
      <c r="A180">
        <f t="shared" si="18"/>
        <v>6</v>
      </c>
      <c r="B180" s="1">
        <v>35582</v>
      </c>
      <c r="C180" s="33">
        <v>1213</v>
      </c>
      <c r="D180" s="2">
        <f>SUM(C178:C180)</f>
        <v>3685</v>
      </c>
      <c r="E180" s="8">
        <f t="shared" si="19"/>
        <v>7204</v>
      </c>
      <c r="F180" s="2">
        <f t="shared" si="23"/>
        <v>14427.099999999999</v>
      </c>
      <c r="G180" s="33">
        <v>12427</v>
      </c>
      <c r="H180" s="19">
        <f t="shared" si="20"/>
        <v>12944.666666666666</v>
      </c>
      <c r="I180" s="14">
        <f t="shared" si="22"/>
        <v>-430.66666666666788</v>
      </c>
      <c r="J180" s="18">
        <f t="shared" si="21"/>
        <v>1643.6666666666679</v>
      </c>
      <c r="K180" s="18">
        <f>SUM(J178:J180)</f>
        <v>4530</v>
      </c>
      <c r="L180" s="8">
        <f t="shared" si="26"/>
        <v>7691</v>
      </c>
      <c r="M180" s="18">
        <f t="shared" si="24"/>
        <v>14404.766666666668</v>
      </c>
      <c r="N180" s="21">
        <f t="shared" si="25"/>
        <v>0.89863771945860504</v>
      </c>
    </row>
    <row r="181" spans="1:14" x14ac:dyDescent="0.2">
      <c r="A181">
        <f t="shared" si="18"/>
        <v>7</v>
      </c>
      <c r="B181" s="1">
        <v>35612</v>
      </c>
      <c r="C181" s="33">
        <v>1267</v>
      </c>
      <c r="D181" s="2"/>
      <c r="E181" s="8">
        <f t="shared" si="19"/>
        <v>8471</v>
      </c>
      <c r="F181" s="2">
        <f t="shared" si="23"/>
        <v>14658.099999999999</v>
      </c>
      <c r="G181" s="33">
        <v>12315</v>
      </c>
      <c r="H181" s="19">
        <f t="shared" si="20"/>
        <v>12583.666666666666</v>
      </c>
      <c r="I181" s="14">
        <f t="shared" si="22"/>
        <v>-361</v>
      </c>
      <c r="J181" s="18">
        <f t="shared" si="21"/>
        <v>1628</v>
      </c>
      <c r="K181" s="18"/>
      <c r="L181" s="8">
        <f t="shared" si="26"/>
        <v>9319</v>
      </c>
      <c r="M181" s="18">
        <f t="shared" si="24"/>
        <v>14668.099999999999</v>
      </c>
      <c r="N181" s="21">
        <f t="shared" si="25"/>
        <v>0.85789343314176114</v>
      </c>
    </row>
    <row r="182" spans="1:14" x14ac:dyDescent="0.2">
      <c r="A182">
        <f t="shared" si="18"/>
        <v>8</v>
      </c>
      <c r="B182" s="1">
        <v>35643</v>
      </c>
      <c r="C182" s="33">
        <v>1414</v>
      </c>
      <c r="D182" s="2"/>
      <c r="E182" s="8">
        <f t="shared" si="19"/>
        <v>9885</v>
      </c>
      <c r="F182" s="2">
        <f t="shared" si="23"/>
        <v>14686.7</v>
      </c>
      <c r="G182" s="33">
        <v>12108</v>
      </c>
      <c r="H182" s="19">
        <f t="shared" si="20"/>
        <v>12283.333333333334</v>
      </c>
      <c r="I182" s="14">
        <f t="shared" si="22"/>
        <v>-300.33333333333212</v>
      </c>
      <c r="J182" s="18">
        <f t="shared" si="21"/>
        <v>1714.3333333333321</v>
      </c>
      <c r="K182" s="18"/>
      <c r="L182" s="8">
        <f t="shared" si="26"/>
        <v>11033.333333333332</v>
      </c>
      <c r="M182" s="18">
        <f t="shared" si="24"/>
        <v>14721.966666666667</v>
      </c>
      <c r="N182" s="21">
        <f t="shared" si="25"/>
        <v>0.83435410576938318</v>
      </c>
    </row>
    <row r="183" spans="1:14" x14ac:dyDescent="0.2">
      <c r="A183">
        <f t="shared" si="18"/>
        <v>9</v>
      </c>
      <c r="B183" s="1">
        <v>35674</v>
      </c>
      <c r="C183" s="33">
        <v>1147</v>
      </c>
      <c r="D183" s="2">
        <f>SUM(C181:C183)</f>
        <v>3828</v>
      </c>
      <c r="E183" s="8">
        <f t="shared" si="19"/>
        <v>11032</v>
      </c>
      <c r="F183" s="2">
        <f t="shared" si="23"/>
        <v>14553.7</v>
      </c>
      <c r="G183" s="33">
        <v>12114</v>
      </c>
      <c r="H183" s="19">
        <f t="shared" si="20"/>
        <v>12179</v>
      </c>
      <c r="I183" s="14">
        <f t="shared" si="22"/>
        <v>-104.33333333333394</v>
      </c>
      <c r="J183" s="18">
        <f t="shared" si="21"/>
        <v>1251.3333333333339</v>
      </c>
      <c r="K183" s="18">
        <f>SUM(J181:J183)</f>
        <v>4593.6666666666661</v>
      </c>
      <c r="L183" s="8">
        <f t="shared" si="26"/>
        <v>12284.666666666666</v>
      </c>
      <c r="M183" s="18">
        <f t="shared" si="24"/>
        <v>14728.1</v>
      </c>
      <c r="N183" s="21">
        <f t="shared" si="25"/>
        <v>0.82692268520718892</v>
      </c>
    </row>
    <row r="184" spans="1:14" x14ac:dyDescent="0.2">
      <c r="A184">
        <f t="shared" si="18"/>
        <v>10</v>
      </c>
      <c r="B184" s="1">
        <v>35704</v>
      </c>
      <c r="C184" s="2">
        <v>1415</v>
      </c>
      <c r="D184" s="2"/>
      <c r="E184" s="8">
        <f t="shared" si="19"/>
        <v>12447</v>
      </c>
      <c r="F184" s="2">
        <f t="shared" si="23"/>
        <v>14574.7</v>
      </c>
      <c r="G184" s="2">
        <v>12382</v>
      </c>
      <c r="H184" s="19">
        <f t="shared" si="20"/>
        <v>12201.333333333334</v>
      </c>
      <c r="I184" s="14">
        <f t="shared" si="22"/>
        <v>22.33333333333394</v>
      </c>
      <c r="J184" s="18">
        <f t="shared" si="21"/>
        <v>1392.6666666666661</v>
      </c>
      <c r="K184" s="18"/>
      <c r="L184" s="8">
        <f t="shared" si="26"/>
        <v>13677.333333333332</v>
      </c>
      <c r="M184" s="18">
        <f t="shared" si="24"/>
        <v>15070.433333333331</v>
      </c>
      <c r="N184" s="21">
        <f t="shared" si="25"/>
        <v>0.80962060369863309</v>
      </c>
    </row>
    <row r="185" spans="1:14" x14ac:dyDescent="0.2">
      <c r="A185">
        <f t="shared" si="18"/>
        <v>11</v>
      </c>
      <c r="B185" s="1">
        <v>35735</v>
      </c>
      <c r="C185" s="2">
        <v>1226</v>
      </c>
      <c r="D185" s="2"/>
      <c r="E185" s="8">
        <f t="shared" si="19"/>
        <v>13673</v>
      </c>
      <c r="F185" s="2">
        <f t="shared" si="23"/>
        <v>14561.7</v>
      </c>
      <c r="G185" s="2">
        <v>12764</v>
      </c>
      <c r="H185" s="19">
        <f t="shared" si="20"/>
        <v>12420</v>
      </c>
      <c r="I185" s="14">
        <f t="shared" si="22"/>
        <v>218.66666666666606</v>
      </c>
      <c r="J185" s="18">
        <f t="shared" si="21"/>
        <v>1007.3333333333339</v>
      </c>
      <c r="K185" s="18"/>
      <c r="L185" s="8">
        <f t="shared" si="26"/>
        <v>14684.666666666666</v>
      </c>
      <c r="M185" s="18">
        <f t="shared" si="24"/>
        <v>15270.833333333334</v>
      </c>
      <c r="N185" s="21">
        <f t="shared" si="25"/>
        <v>0.81331514324693044</v>
      </c>
    </row>
    <row r="186" spans="1:14" x14ac:dyDescent="0.2">
      <c r="A186">
        <f t="shared" si="18"/>
        <v>12</v>
      </c>
      <c r="B186" s="1">
        <v>35765</v>
      </c>
      <c r="C186" s="33">
        <v>1284</v>
      </c>
      <c r="D186" s="2">
        <f>SUM(C184:C186)</f>
        <v>3925</v>
      </c>
      <c r="E186" s="8">
        <f t="shared" si="19"/>
        <v>14957</v>
      </c>
      <c r="F186" s="3">
        <f t="shared" si="23"/>
        <v>14957</v>
      </c>
      <c r="G186" s="33">
        <v>12624</v>
      </c>
      <c r="H186" s="19">
        <f t="shared" si="20"/>
        <v>12590</v>
      </c>
      <c r="I186" s="14">
        <f t="shared" si="22"/>
        <v>170</v>
      </c>
      <c r="J186" s="18">
        <f t="shared" si="21"/>
        <v>1114</v>
      </c>
      <c r="K186" s="18">
        <f>SUM(J184:J186)</f>
        <v>3514</v>
      </c>
      <c r="L186" s="8">
        <f t="shared" si="26"/>
        <v>15798.666666666666</v>
      </c>
      <c r="M186" s="20">
        <f t="shared" si="24"/>
        <v>15798.666666666666</v>
      </c>
      <c r="N186" s="21">
        <f t="shared" si="25"/>
        <v>0.79690269221031318</v>
      </c>
    </row>
    <row r="187" spans="1:14" x14ac:dyDescent="0.2">
      <c r="A187">
        <f t="shared" si="18"/>
        <v>1</v>
      </c>
      <c r="B187" s="1">
        <v>35796</v>
      </c>
      <c r="C187" s="33">
        <v>1446</v>
      </c>
      <c r="D187" s="2"/>
      <c r="E187" s="8">
        <f t="shared" si="19"/>
        <v>1446</v>
      </c>
      <c r="F187" s="2">
        <f t="shared" si="23"/>
        <v>15275</v>
      </c>
      <c r="G187" s="33">
        <v>13057</v>
      </c>
      <c r="H187" s="19">
        <f t="shared" si="20"/>
        <v>12815</v>
      </c>
      <c r="I187" s="14">
        <f t="shared" si="22"/>
        <v>225</v>
      </c>
      <c r="J187" s="18">
        <f t="shared" si="21"/>
        <v>1221</v>
      </c>
      <c r="K187" s="18"/>
      <c r="L187" s="8">
        <f t="shared" si="26"/>
        <v>1221</v>
      </c>
      <c r="M187" s="18">
        <f t="shared" si="24"/>
        <v>16104</v>
      </c>
      <c r="N187" s="21">
        <f t="shared" si="25"/>
        <v>0.79576502732240439</v>
      </c>
    </row>
    <row r="188" spans="1:14" x14ac:dyDescent="0.2">
      <c r="A188">
        <f t="shared" si="18"/>
        <v>2</v>
      </c>
      <c r="B188" s="1">
        <v>35827</v>
      </c>
      <c r="C188" s="33">
        <v>1399</v>
      </c>
      <c r="D188" s="2"/>
      <c r="E188" s="8">
        <f t="shared" si="19"/>
        <v>2845</v>
      </c>
      <c r="F188" s="2">
        <f t="shared" si="23"/>
        <v>15557</v>
      </c>
      <c r="G188" s="33">
        <v>13118</v>
      </c>
      <c r="H188" s="19">
        <f t="shared" si="20"/>
        <v>12933</v>
      </c>
      <c r="I188" s="14">
        <f t="shared" si="22"/>
        <v>118</v>
      </c>
      <c r="J188" s="18">
        <f t="shared" si="21"/>
        <v>1281</v>
      </c>
      <c r="K188" s="18"/>
      <c r="L188" s="8">
        <f t="shared" si="26"/>
        <v>2502</v>
      </c>
      <c r="M188" s="18">
        <f t="shared" si="24"/>
        <v>16390</v>
      </c>
      <c r="N188" s="21">
        <f t="shared" si="25"/>
        <v>0.78907870652837098</v>
      </c>
    </row>
    <row r="189" spans="1:14" x14ac:dyDescent="0.2">
      <c r="A189">
        <f t="shared" si="18"/>
        <v>3</v>
      </c>
      <c r="B189" s="1">
        <v>35855</v>
      </c>
      <c r="C189" s="33">
        <v>1312</v>
      </c>
      <c r="D189" s="2">
        <f>SUM(C187:C189)</f>
        <v>4157</v>
      </c>
      <c r="E189" s="8">
        <f t="shared" si="19"/>
        <v>4157</v>
      </c>
      <c r="F189" s="2">
        <f t="shared" si="23"/>
        <v>15595</v>
      </c>
      <c r="G189" s="33">
        <v>12760</v>
      </c>
      <c r="H189" s="19">
        <f t="shared" si="20"/>
        <v>12978.333333333334</v>
      </c>
      <c r="I189" s="14">
        <f t="shared" si="22"/>
        <v>45.33333333333394</v>
      </c>
      <c r="J189" s="18">
        <f t="shared" si="21"/>
        <v>1266.6666666666661</v>
      </c>
      <c r="K189" s="18">
        <f>SUM(J187:J189)</f>
        <v>3768.6666666666661</v>
      </c>
      <c r="L189" s="8">
        <f t="shared" si="26"/>
        <v>3768.6666666666661</v>
      </c>
      <c r="M189" s="18">
        <f t="shared" si="24"/>
        <v>16406.333333333332</v>
      </c>
      <c r="N189" s="21">
        <f t="shared" si="25"/>
        <v>0.79105629939657462</v>
      </c>
    </row>
    <row r="190" spans="1:14" x14ac:dyDescent="0.2">
      <c r="A190">
        <f t="shared" si="18"/>
        <v>4</v>
      </c>
      <c r="B190" s="1">
        <v>35886</v>
      </c>
      <c r="C190" s="33">
        <v>1370</v>
      </c>
      <c r="D190" s="2"/>
      <c r="E190" s="8">
        <f t="shared" si="19"/>
        <v>5527</v>
      </c>
      <c r="F190" s="2">
        <f t="shared" si="23"/>
        <v>15856</v>
      </c>
      <c r="G190" s="33">
        <v>12482</v>
      </c>
      <c r="H190" s="19">
        <f t="shared" si="20"/>
        <v>12786.666666666666</v>
      </c>
      <c r="I190" s="14">
        <f t="shared" si="22"/>
        <v>-191.66666666666788</v>
      </c>
      <c r="J190" s="18">
        <f t="shared" si="21"/>
        <v>1561.6666666666679</v>
      </c>
      <c r="K190" s="18"/>
      <c r="L190" s="8">
        <f t="shared" si="26"/>
        <v>5330.3333333333339</v>
      </c>
      <c r="M190" s="18">
        <f t="shared" si="24"/>
        <v>16721.333333333336</v>
      </c>
      <c r="N190" s="21">
        <f t="shared" si="25"/>
        <v>0.76469181086037785</v>
      </c>
    </row>
    <row r="191" spans="1:14" x14ac:dyDescent="0.2">
      <c r="A191">
        <f t="shared" si="18"/>
        <v>5</v>
      </c>
      <c r="B191" s="1">
        <v>35916</v>
      </c>
      <c r="C191" s="33">
        <v>1358.5989999999999</v>
      </c>
      <c r="D191" s="2"/>
      <c r="E191" s="8">
        <f t="shared" si="19"/>
        <v>6885.5990000000002</v>
      </c>
      <c r="F191" s="2">
        <f t="shared" si="23"/>
        <v>15851.599</v>
      </c>
      <c r="G191" s="33">
        <v>11995.82</v>
      </c>
      <c r="H191" s="19">
        <f t="shared" si="20"/>
        <v>12412.606666666667</v>
      </c>
      <c r="I191" s="14">
        <f t="shared" si="22"/>
        <v>-374.05999999999949</v>
      </c>
      <c r="J191" s="18">
        <f t="shared" si="21"/>
        <v>1732.6589999999994</v>
      </c>
      <c r="K191" s="18"/>
      <c r="L191" s="8">
        <f t="shared" si="26"/>
        <v>7062.9923333333336</v>
      </c>
      <c r="M191" s="18">
        <f t="shared" si="24"/>
        <v>16814.325666666668</v>
      </c>
      <c r="N191" s="21">
        <f t="shared" si="25"/>
        <v>0.73821614453881257</v>
      </c>
    </row>
    <row r="192" spans="1:14" x14ac:dyDescent="0.2">
      <c r="A192">
        <f t="shared" si="18"/>
        <v>6</v>
      </c>
      <c r="B192" s="1">
        <v>35947</v>
      </c>
      <c r="C192" s="33">
        <v>1401.06</v>
      </c>
      <c r="D192" s="2">
        <f>SUM(C190:C192)</f>
        <v>4129.6589999999997</v>
      </c>
      <c r="E192" s="8">
        <f t="shared" si="19"/>
        <v>8286.6589999999997</v>
      </c>
      <c r="F192" s="2">
        <f t="shared" si="23"/>
        <v>16039.659</v>
      </c>
      <c r="G192" s="33">
        <v>11734.516</v>
      </c>
      <c r="H192" s="19">
        <f t="shared" si="20"/>
        <v>12070.778666666665</v>
      </c>
      <c r="I192" s="14">
        <f t="shared" si="22"/>
        <v>-341.82800000000134</v>
      </c>
      <c r="J192" s="18">
        <f t="shared" si="21"/>
        <v>1742.8880000000013</v>
      </c>
      <c r="K192" s="18">
        <f>SUM(J190:J192)</f>
        <v>5037.2136666666684</v>
      </c>
      <c r="L192" s="8">
        <f t="shared" si="26"/>
        <v>8805.8803333333344</v>
      </c>
      <c r="M192" s="18">
        <f t="shared" si="24"/>
        <v>16913.547000000002</v>
      </c>
      <c r="N192" s="21">
        <f t="shared" si="25"/>
        <v>0.71367517804909064</v>
      </c>
    </row>
    <row r="193" spans="1:14" x14ac:dyDescent="0.2">
      <c r="A193">
        <f t="shared" si="18"/>
        <v>7</v>
      </c>
      <c r="B193" s="1">
        <v>35977</v>
      </c>
      <c r="C193" s="33">
        <v>1532.614</v>
      </c>
      <c r="D193" s="2"/>
      <c r="E193" s="8">
        <f t="shared" si="19"/>
        <v>9819.2729999999992</v>
      </c>
      <c r="F193" s="2">
        <f t="shared" si="23"/>
        <v>16305.272999999999</v>
      </c>
      <c r="G193" s="33">
        <v>11750.5</v>
      </c>
      <c r="H193" s="19">
        <f t="shared" si="20"/>
        <v>11826.945333333331</v>
      </c>
      <c r="I193" s="14">
        <f t="shared" si="22"/>
        <v>-243.83333333333394</v>
      </c>
      <c r="J193" s="18">
        <f t="shared" si="21"/>
        <v>1776.447333333334</v>
      </c>
      <c r="K193" s="18"/>
      <c r="L193" s="8">
        <f t="shared" si="26"/>
        <v>10582.327666666668</v>
      </c>
      <c r="M193" s="18">
        <f t="shared" si="24"/>
        <v>17061.994333333336</v>
      </c>
      <c r="N193" s="21">
        <f t="shared" si="25"/>
        <v>0.69317484827828724</v>
      </c>
    </row>
    <row r="194" spans="1:14" x14ac:dyDescent="0.2">
      <c r="A194">
        <f t="shared" si="18"/>
        <v>8</v>
      </c>
      <c r="B194" s="1">
        <v>36008</v>
      </c>
      <c r="C194" s="33">
        <v>1646.826</v>
      </c>
      <c r="D194" s="2"/>
      <c r="E194" s="8">
        <f t="shared" si="19"/>
        <v>11466.098999999998</v>
      </c>
      <c r="F194" s="2">
        <f t="shared" si="23"/>
        <v>16538.098999999998</v>
      </c>
      <c r="G194" s="33">
        <v>11601.826999999999</v>
      </c>
      <c r="H194" s="19">
        <f t="shared" si="20"/>
        <v>11695.614333333333</v>
      </c>
      <c r="I194" s="14">
        <f t="shared" si="22"/>
        <v>-131.33099999999831</v>
      </c>
      <c r="J194" s="18">
        <f t="shared" si="21"/>
        <v>1778.1569999999983</v>
      </c>
      <c r="K194" s="18"/>
      <c r="L194" s="8">
        <f t="shared" si="26"/>
        <v>12360.484666666667</v>
      </c>
      <c r="M194" s="18">
        <f t="shared" si="24"/>
        <v>17125.817999999999</v>
      </c>
      <c r="N194" s="21">
        <f t="shared" si="25"/>
        <v>0.68292296072125336</v>
      </c>
    </row>
    <row r="195" spans="1:14" x14ac:dyDescent="0.2">
      <c r="A195">
        <f t="shared" si="18"/>
        <v>9</v>
      </c>
      <c r="B195" s="1">
        <v>36039</v>
      </c>
      <c r="C195" s="33">
        <v>1611.393</v>
      </c>
      <c r="D195" s="2">
        <f>SUM(C193:C195)</f>
        <v>4790.8330000000005</v>
      </c>
      <c r="E195" s="8">
        <f t="shared" si="19"/>
        <v>13077.491999999998</v>
      </c>
      <c r="F195" s="2">
        <f t="shared" si="23"/>
        <v>17002.491999999998</v>
      </c>
      <c r="G195" s="33">
        <v>12005.675999999999</v>
      </c>
      <c r="H195" s="19">
        <f t="shared" si="20"/>
        <v>11786.000999999998</v>
      </c>
      <c r="I195" s="14">
        <f t="shared" si="22"/>
        <v>90.386666666665406</v>
      </c>
      <c r="J195" s="18">
        <f t="shared" si="21"/>
        <v>1521.0063333333346</v>
      </c>
      <c r="K195" s="18">
        <f>SUM(J193:J195)</f>
        <v>5075.6106666666674</v>
      </c>
      <c r="L195" s="8">
        <f t="shared" si="26"/>
        <v>13881.491000000002</v>
      </c>
      <c r="M195" s="18">
        <f t="shared" si="24"/>
        <v>17395.491000000002</v>
      </c>
      <c r="N195" s="21">
        <f t="shared" si="25"/>
        <v>0.67753195353899454</v>
      </c>
    </row>
    <row r="196" spans="1:14" x14ac:dyDescent="0.2">
      <c r="A196">
        <f t="shared" si="18"/>
        <v>10</v>
      </c>
      <c r="B196" s="1">
        <v>36069</v>
      </c>
      <c r="C196" s="33">
        <v>1893.0719999999999</v>
      </c>
      <c r="D196" s="2"/>
      <c r="E196" s="8">
        <f t="shared" si="19"/>
        <v>14970.563999999998</v>
      </c>
      <c r="F196" s="2">
        <f t="shared" si="23"/>
        <v>17480.563999999998</v>
      </c>
      <c r="G196" s="33">
        <v>12927.207</v>
      </c>
      <c r="H196" s="19">
        <f t="shared" si="20"/>
        <v>12178.236666666666</v>
      </c>
      <c r="I196" s="14">
        <f t="shared" si="22"/>
        <v>392.23566666666738</v>
      </c>
      <c r="J196" s="18">
        <f t="shared" si="21"/>
        <v>1500.8363333333325</v>
      </c>
      <c r="K196" s="18"/>
      <c r="L196" s="8">
        <f t="shared" si="26"/>
        <v>15382.327333333335</v>
      </c>
      <c r="M196" s="18">
        <f t="shared" si="24"/>
        <v>17503.660666666667</v>
      </c>
      <c r="N196" s="21">
        <f t="shared" si="25"/>
        <v>0.6957536996737177</v>
      </c>
    </row>
    <row r="197" spans="1:14" x14ac:dyDescent="0.2">
      <c r="A197">
        <f t="shared" si="18"/>
        <v>11</v>
      </c>
      <c r="B197" s="1">
        <v>36100</v>
      </c>
      <c r="C197" s="33">
        <v>1369.617</v>
      </c>
      <c r="D197" s="2"/>
      <c r="E197" s="8">
        <f t="shared" si="19"/>
        <v>16340.180999999999</v>
      </c>
      <c r="F197" s="2">
        <f t="shared" si="23"/>
        <v>17624.180999999997</v>
      </c>
      <c r="G197" s="33">
        <v>13173.549000000001</v>
      </c>
      <c r="H197" s="19">
        <f t="shared" si="20"/>
        <v>12702.144</v>
      </c>
      <c r="I197" s="14">
        <f t="shared" si="22"/>
        <v>523.90733333333446</v>
      </c>
      <c r="J197" s="18">
        <f t="shared" si="21"/>
        <v>845.7096666666655</v>
      </c>
      <c r="K197" s="18"/>
      <c r="L197" s="8">
        <f t="shared" si="26"/>
        <v>16228.037</v>
      </c>
      <c r="M197" s="18">
        <f t="shared" si="24"/>
        <v>17342.037</v>
      </c>
      <c r="N197" s="21">
        <f t="shared" si="25"/>
        <v>0.73244821239857805</v>
      </c>
    </row>
    <row r="198" spans="1:14" x14ac:dyDescent="0.2">
      <c r="A198">
        <f t="shared" si="18"/>
        <v>12</v>
      </c>
      <c r="B198" s="1">
        <v>36130</v>
      </c>
      <c r="C198" s="33">
        <v>1127.4100000000001</v>
      </c>
      <c r="D198" s="2">
        <f>SUM(C196:C198)</f>
        <v>4390.0990000000002</v>
      </c>
      <c r="E198" s="8">
        <f t="shared" si="19"/>
        <v>17467.591</v>
      </c>
      <c r="F198" s="3">
        <f t="shared" si="23"/>
        <v>17467.591</v>
      </c>
      <c r="G198" s="33">
        <v>13405.646000000001</v>
      </c>
      <c r="H198" s="19">
        <f t="shared" si="20"/>
        <v>13168.800666666668</v>
      </c>
      <c r="I198" s="14">
        <f t="shared" si="22"/>
        <v>466.65666666666766</v>
      </c>
      <c r="J198" s="18">
        <f t="shared" si="21"/>
        <v>660.75333333333242</v>
      </c>
      <c r="K198" s="18">
        <f>SUM(J196:J198)</f>
        <v>3007.2993333333307</v>
      </c>
      <c r="L198" s="8">
        <f t="shared" si="26"/>
        <v>16888.790333333334</v>
      </c>
      <c r="M198" s="20">
        <f t="shared" si="24"/>
        <v>16888.790333333334</v>
      </c>
      <c r="N198" s="21">
        <f t="shared" si="25"/>
        <v>0.7797361685919838</v>
      </c>
    </row>
    <row r="199" spans="1:14" x14ac:dyDescent="0.2">
      <c r="A199">
        <f t="shared" si="18"/>
        <v>1</v>
      </c>
      <c r="B199" s="1">
        <v>36161</v>
      </c>
      <c r="C199" s="33">
        <v>1287.741</v>
      </c>
      <c r="D199" s="2"/>
      <c r="E199" s="8">
        <f t="shared" si="19"/>
        <v>1287.741</v>
      </c>
      <c r="F199" s="2">
        <f t="shared" si="23"/>
        <v>17309.331999999999</v>
      </c>
      <c r="G199" s="33">
        <v>13781.57</v>
      </c>
      <c r="H199" s="19">
        <f t="shared" si="20"/>
        <v>13453.588333333333</v>
      </c>
      <c r="I199" s="14">
        <f t="shared" si="22"/>
        <v>284.78766666666525</v>
      </c>
      <c r="J199" s="18">
        <f t="shared" si="21"/>
        <v>1002.9533333333347</v>
      </c>
      <c r="K199" s="18"/>
      <c r="L199" s="8">
        <f t="shared" si="26"/>
        <v>1002.9533333333347</v>
      </c>
      <c r="M199" s="18">
        <f t="shared" si="24"/>
        <v>16670.743666666669</v>
      </c>
      <c r="N199" s="21">
        <f t="shared" si="25"/>
        <v>0.80701788728441237</v>
      </c>
    </row>
    <row r="200" spans="1:14" x14ac:dyDescent="0.2">
      <c r="A200">
        <f t="shared" ref="A200:A263" si="27">MONTH(B200)</f>
        <v>2</v>
      </c>
      <c r="B200" s="1">
        <v>36192</v>
      </c>
      <c r="C200" s="33">
        <v>1143.3330000000001</v>
      </c>
      <c r="D200" s="2"/>
      <c r="E200" s="8">
        <f t="shared" ref="E200:E263" si="28">IF(MONTH($B200)=1,C200,C200+E199)</f>
        <v>2431.0740000000001</v>
      </c>
      <c r="F200" s="2">
        <f t="shared" si="23"/>
        <v>17053.664999999997</v>
      </c>
      <c r="G200" s="33">
        <v>13747.7</v>
      </c>
      <c r="H200" s="19">
        <f t="shared" si="20"/>
        <v>13644.972</v>
      </c>
      <c r="I200" s="14">
        <f t="shared" si="22"/>
        <v>191.38366666666661</v>
      </c>
      <c r="J200" s="18">
        <f t="shared" si="21"/>
        <v>951.94933333333347</v>
      </c>
      <c r="K200" s="18"/>
      <c r="L200" s="8">
        <f t="shared" si="26"/>
        <v>1954.9026666666682</v>
      </c>
      <c r="M200" s="18">
        <f t="shared" si="24"/>
        <v>16341.693000000001</v>
      </c>
      <c r="N200" s="21">
        <f t="shared" si="25"/>
        <v>0.83497909304745832</v>
      </c>
    </row>
    <row r="201" spans="1:14" x14ac:dyDescent="0.2">
      <c r="A201">
        <f t="shared" si="27"/>
        <v>3</v>
      </c>
      <c r="B201" s="1">
        <v>36220</v>
      </c>
      <c r="C201" s="33">
        <v>1255.365</v>
      </c>
      <c r="D201" s="2">
        <f>SUM(C199:C201)</f>
        <v>3686.4390000000003</v>
      </c>
      <c r="E201" s="8">
        <f t="shared" si="28"/>
        <v>3686.4390000000003</v>
      </c>
      <c r="F201" s="2">
        <f t="shared" si="23"/>
        <v>16997.03</v>
      </c>
      <c r="G201" s="33">
        <v>13543.877</v>
      </c>
      <c r="H201" s="19">
        <f t="shared" si="20"/>
        <v>13691.048999999999</v>
      </c>
      <c r="I201" s="14">
        <f t="shared" si="22"/>
        <v>46.076999999999316</v>
      </c>
      <c r="J201" s="18">
        <f t="shared" si="21"/>
        <v>1209.2880000000007</v>
      </c>
      <c r="K201" s="18">
        <f>SUM(J199:J201)</f>
        <v>3164.1906666666691</v>
      </c>
      <c r="L201" s="8">
        <f t="shared" si="26"/>
        <v>3164.1906666666691</v>
      </c>
      <c r="M201" s="18">
        <f t="shared" si="24"/>
        <v>16284.314333333334</v>
      </c>
      <c r="N201" s="21">
        <f t="shared" si="25"/>
        <v>0.84075071997197781</v>
      </c>
    </row>
    <row r="202" spans="1:14" x14ac:dyDescent="0.2">
      <c r="A202">
        <f t="shared" si="27"/>
        <v>4</v>
      </c>
      <c r="B202" s="1">
        <v>36251</v>
      </c>
      <c r="C202" s="33">
        <v>1524.625</v>
      </c>
      <c r="D202" s="2"/>
      <c r="E202" s="8">
        <f t="shared" si="28"/>
        <v>5211.0640000000003</v>
      </c>
      <c r="F202" s="2">
        <f t="shared" si="23"/>
        <v>17151.654999999999</v>
      </c>
      <c r="G202" s="33">
        <v>13354.035</v>
      </c>
      <c r="H202" s="19">
        <f t="shared" ref="H202:H265" si="29">AVERAGE(G200:G202)</f>
        <v>13548.537333333334</v>
      </c>
      <c r="I202" s="14">
        <f t="shared" si="22"/>
        <v>-142.51166666666541</v>
      </c>
      <c r="J202" s="18">
        <f t="shared" ref="J202:J265" si="30">C202-I202</f>
        <v>1667.1366666666654</v>
      </c>
      <c r="K202" s="18"/>
      <c r="L202" s="8">
        <f t="shared" si="26"/>
        <v>4831.3273333333345</v>
      </c>
      <c r="M202" s="18">
        <f t="shared" si="24"/>
        <v>16389.784333333329</v>
      </c>
      <c r="N202" s="21">
        <f t="shared" si="25"/>
        <v>0.8266452479047266</v>
      </c>
    </row>
    <row r="203" spans="1:14" x14ac:dyDescent="0.2">
      <c r="A203">
        <f t="shared" si="27"/>
        <v>5</v>
      </c>
      <c r="B203" s="1">
        <v>36281</v>
      </c>
      <c r="C203" s="33">
        <v>1439.35</v>
      </c>
      <c r="D203" s="2"/>
      <c r="E203" s="8">
        <f t="shared" si="28"/>
        <v>6650.4140000000007</v>
      </c>
      <c r="F203" s="2">
        <f t="shared" si="23"/>
        <v>17232.405999999999</v>
      </c>
      <c r="G203" s="33">
        <v>13148.423000000001</v>
      </c>
      <c r="H203" s="19">
        <f t="shared" si="29"/>
        <v>13348.778333333334</v>
      </c>
      <c r="I203" s="14">
        <f t="shared" ref="I203:I266" si="31">H203-H202</f>
        <v>-199.75900000000001</v>
      </c>
      <c r="J203" s="18">
        <f t="shared" si="30"/>
        <v>1639.1089999999999</v>
      </c>
      <c r="K203" s="18"/>
      <c r="L203" s="8">
        <f t="shared" si="26"/>
        <v>6470.4363333333349</v>
      </c>
      <c r="M203" s="18">
        <f t="shared" si="24"/>
        <v>16296.234333333334</v>
      </c>
      <c r="N203" s="21">
        <f t="shared" si="25"/>
        <v>0.81913269411135736</v>
      </c>
    </row>
    <row r="204" spans="1:14" x14ac:dyDescent="0.2">
      <c r="A204">
        <f t="shared" si="27"/>
        <v>6</v>
      </c>
      <c r="B204" s="1">
        <v>36312</v>
      </c>
      <c r="C204" s="33">
        <v>1365.4770000000001</v>
      </c>
      <c r="D204" s="2">
        <f>SUM(C202:C204)</f>
        <v>4329.4520000000002</v>
      </c>
      <c r="E204" s="8">
        <f t="shared" si="28"/>
        <v>8015.8910000000005</v>
      </c>
      <c r="F204" s="2">
        <f t="shared" si="23"/>
        <v>17196.823</v>
      </c>
      <c r="G204" s="33">
        <v>13037.41</v>
      </c>
      <c r="H204" s="19">
        <f t="shared" si="29"/>
        <v>13179.956</v>
      </c>
      <c r="I204" s="14">
        <f t="shared" si="31"/>
        <v>-168.82233333333352</v>
      </c>
      <c r="J204" s="22">
        <f t="shared" si="30"/>
        <v>1534.2993333333336</v>
      </c>
      <c r="K204" s="18">
        <f>SUM(J202:J204)</f>
        <v>4840.5449999999992</v>
      </c>
      <c r="L204" s="8">
        <f t="shared" si="26"/>
        <v>8004.7356666666683</v>
      </c>
      <c r="M204" s="18">
        <f t="shared" si="24"/>
        <v>16087.645666666667</v>
      </c>
      <c r="N204" s="21">
        <f t="shared" si="25"/>
        <v>0.81925946611993383</v>
      </c>
    </row>
    <row r="205" spans="1:14" x14ac:dyDescent="0.2">
      <c r="A205">
        <f t="shared" si="27"/>
        <v>7</v>
      </c>
      <c r="B205" s="1">
        <v>36342</v>
      </c>
      <c r="C205" s="33">
        <v>1577.4739999999999</v>
      </c>
      <c r="D205" s="2"/>
      <c r="E205" s="8">
        <f t="shared" si="28"/>
        <v>9593.3649999999998</v>
      </c>
      <c r="F205" s="2">
        <f t="shared" si="23"/>
        <v>17241.683000000001</v>
      </c>
      <c r="G205" s="33">
        <v>13135.734</v>
      </c>
      <c r="H205" s="19">
        <f t="shared" si="29"/>
        <v>13107.188999999998</v>
      </c>
      <c r="I205" s="14">
        <f t="shared" si="31"/>
        <v>-72.767000000001644</v>
      </c>
      <c r="J205" s="22">
        <f t="shared" si="30"/>
        <v>1650.2410000000016</v>
      </c>
      <c r="K205" s="18"/>
      <c r="L205" s="8">
        <f t="shared" si="26"/>
        <v>9654.9766666666692</v>
      </c>
      <c r="M205" s="18">
        <f t="shared" si="24"/>
        <v>15961.439333333334</v>
      </c>
      <c r="N205" s="21">
        <f t="shared" si="25"/>
        <v>0.82117838662753839</v>
      </c>
    </row>
    <row r="206" spans="1:14" x14ac:dyDescent="0.2">
      <c r="A206">
        <f t="shared" si="27"/>
        <v>8</v>
      </c>
      <c r="B206" s="1">
        <v>36373</v>
      </c>
      <c r="C206" s="33">
        <v>1586.5219999999999</v>
      </c>
      <c r="D206" s="2"/>
      <c r="E206" s="8">
        <f t="shared" si="28"/>
        <v>11179.886999999999</v>
      </c>
      <c r="F206" s="2">
        <f t="shared" si="23"/>
        <v>17181.379000000001</v>
      </c>
      <c r="G206" s="33">
        <v>12996.831</v>
      </c>
      <c r="H206" s="19">
        <f t="shared" si="29"/>
        <v>13056.658333333333</v>
      </c>
      <c r="I206" s="14">
        <f t="shared" si="31"/>
        <v>-50.530666666665638</v>
      </c>
      <c r="J206" s="22">
        <f t="shared" si="30"/>
        <v>1637.0526666666656</v>
      </c>
      <c r="K206" s="18"/>
      <c r="L206" s="8">
        <f t="shared" si="26"/>
        <v>11292.029333333336</v>
      </c>
      <c r="M206" s="18">
        <f t="shared" si="24"/>
        <v>15820.335000000003</v>
      </c>
      <c r="N206" s="21">
        <f t="shared" si="25"/>
        <v>0.82530858754465886</v>
      </c>
    </row>
    <row r="207" spans="1:14" x14ac:dyDescent="0.2">
      <c r="A207">
        <f t="shared" si="27"/>
        <v>9</v>
      </c>
      <c r="B207" s="1">
        <v>36404</v>
      </c>
      <c r="C207" s="33">
        <v>1650.9110000000001</v>
      </c>
      <c r="D207" s="2">
        <f>SUM(C205:C207)</f>
        <v>4814.9070000000002</v>
      </c>
      <c r="E207" s="8">
        <f t="shared" si="28"/>
        <v>12830.797999999999</v>
      </c>
      <c r="F207" s="2">
        <f t="shared" si="23"/>
        <v>17220.897000000001</v>
      </c>
      <c r="G207" s="33">
        <v>13019.942999999999</v>
      </c>
      <c r="H207" s="19">
        <f t="shared" si="29"/>
        <v>13050.836000000001</v>
      </c>
      <c r="I207" s="14">
        <f t="shared" si="31"/>
        <v>-5.8223333333316987</v>
      </c>
      <c r="J207" s="22">
        <f t="shared" si="30"/>
        <v>1656.7333333333318</v>
      </c>
      <c r="K207" s="18">
        <f>SUM(J205:J207)</f>
        <v>4944.0269999999991</v>
      </c>
      <c r="L207" s="8">
        <f t="shared" si="26"/>
        <v>12948.762666666667</v>
      </c>
      <c r="M207" s="18">
        <f t="shared" si="24"/>
        <v>15956.062</v>
      </c>
      <c r="N207" s="21">
        <f t="shared" si="25"/>
        <v>0.81792336981393032</v>
      </c>
    </row>
    <row r="208" spans="1:14" x14ac:dyDescent="0.2">
      <c r="A208">
        <f t="shared" si="27"/>
        <v>10</v>
      </c>
      <c r="B208" s="1">
        <v>36434</v>
      </c>
      <c r="C208" s="33">
        <v>1724.8989999999999</v>
      </c>
      <c r="D208" s="2"/>
      <c r="E208" s="8">
        <f t="shared" si="28"/>
        <v>14555.696999999998</v>
      </c>
      <c r="F208" s="2">
        <f t="shared" si="23"/>
        <v>17052.724000000002</v>
      </c>
      <c r="G208" s="33">
        <v>13403.124</v>
      </c>
      <c r="H208" s="19">
        <f t="shared" si="29"/>
        <v>13139.966</v>
      </c>
      <c r="I208" s="14">
        <f t="shared" si="31"/>
        <v>89.1299999999992</v>
      </c>
      <c r="J208" s="22">
        <f t="shared" si="30"/>
        <v>1635.7690000000007</v>
      </c>
      <c r="K208" s="18"/>
      <c r="L208" s="8">
        <f t="shared" si="26"/>
        <v>14584.531666666668</v>
      </c>
      <c r="M208" s="18">
        <f t="shared" si="24"/>
        <v>16090.994666666667</v>
      </c>
      <c r="N208" s="21">
        <f t="shared" si="25"/>
        <v>0.81660371358025019</v>
      </c>
    </row>
    <row r="209" spans="1:14" x14ac:dyDescent="0.2">
      <c r="A209">
        <f t="shared" si="27"/>
        <v>11</v>
      </c>
      <c r="B209" s="1">
        <v>36465</v>
      </c>
      <c r="C209" s="33">
        <v>1378.3</v>
      </c>
      <c r="D209" s="2"/>
      <c r="E209" s="8">
        <f t="shared" si="28"/>
        <v>15933.996999999998</v>
      </c>
      <c r="F209" s="2">
        <f t="shared" si="23"/>
        <v>17061.407000000003</v>
      </c>
      <c r="G209" s="33">
        <v>13657.698</v>
      </c>
      <c r="H209" s="19">
        <f t="shared" si="29"/>
        <v>13360.254999999999</v>
      </c>
      <c r="I209" s="14">
        <f t="shared" si="31"/>
        <v>220.28899999999885</v>
      </c>
      <c r="J209" s="22">
        <f t="shared" si="30"/>
        <v>1158.0110000000011</v>
      </c>
      <c r="K209" s="18"/>
      <c r="L209" s="8">
        <f t="shared" si="26"/>
        <v>15742.542666666668</v>
      </c>
      <c r="M209" s="18">
        <f t="shared" si="24"/>
        <v>16403.296000000002</v>
      </c>
      <c r="N209" s="21">
        <f t="shared" si="25"/>
        <v>0.8144860033007999</v>
      </c>
    </row>
    <row r="210" spans="1:14" x14ac:dyDescent="0.2">
      <c r="A210">
        <f t="shared" si="27"/>
        <v>12</v>
      </c>
      <c r="B210" s="1">
        <v>36495</v>
      </c>
      <c r="C210" s="33">
        <v>1279.931</v>
      </c>
      <c r="D210" s="2">
        <f>SUM(C208:C210)</f>
        <v>4383.1299999999992</v>
      </c>
      <c r="E210" s="8">
        <f t="shared" si="28"/>
        <v>17213.927999999996</v>
      </c>
      <c r="F210" s="3">
        <f t="shared" ref="F210:F273" si="32">SUM(C199:C210)</f>
        <v>17213.927999999996</v>
      </c>
      <c r="G210" s="33">
        <v>13425.647000000001</v>
      </c>
      <c r="H210" s="19">
        <f t="shared" si="29"/>
        <v>13495.489666666666</v>
      </c>
      <c r="I210" s="14">
        <f t="shared" si="31"/>
        <v>135.23466666666718</v>
      </c>
      <c r="J210" s="22">
        <f t="shared" si="30"/>
        <v>1144.6963333333329</v>
      </c>
      <c r="K210" s="18">
        <f>SUM(J208:J210)</f>
        <v>3938.4763333333344</v>
      </c>
      <c r="L210" s="8">
        <f t="shared" si="26"/>
        <v>16887.239000000001</v>
      </c>
      <c r="M210" s="20">
        <f t="shared" si="24"/>
        <v>16887.239000000001</v>
      </c>
      <c r="N210" s="21">
        <f t="shared" si="25"/>
        <v>0.79915311595143912</v>
      </c>
    </row>
    <row r="211" spans="1:14" x14ac:dyDescent="0.2">
      <c r="A211">
        <f t="shared" si="27"/>
        <v>1</v>
      </c>
      <c r="B211" s="1">
        <v>36526</v>
      </c>
      <c r="C211" s="33">
        <v>1615.039</v>
      </c>
      <c r="D211" s="2"/>
      <c r="E211" s="8">
        <f t="shared" si="28"/>
        <v>1615.039</v>
      </c>
      <c r="F211" s="2">
        <f t="shared" si="32"/>
        <v>17541.225999999999</v>
      </c>
      <c r="G211" s="33">
        <v>14022.098</v>
      </c>
      <c r="H211" s="19">
        <f t="shared" si="29"/>
        <v>13701.814333333334</v>
      </c>
      <c r="I211" s="14">
        <f t="shared" si="31"/>
        <v>206.32466666666733</v>
      </c>
      <c r="J211" s="22">
        <f t="shared" si="30"/>
        <v>1408.7143333333327</v>
      </c>
      <c r="K211" s="18"/>
      <c r="L211" s="8">
        <f t="shared" si="26"/>
        <v>1408.7143333333327</v>
      </c>
      <c r="M211" s="18">
        <f t="shared" ref="M211:M274" si="33">SUM(J200:J211)</f>
        <v>17293</v>
      </c>
      <c r="N211" s="21">
        <f t="shared" ref="N211:N274" si="34">H211/M211</f>
        <v>0.79233298637213523</v>
      </c>
    </row>
    <row r="212" spans="1:14" x14ac:dyDescent="0.2">
      <c r="A212">
        <f t="shared" si="27"/>
        <v>2</v>
      </c>
      <c r="B212" s="1">
        <v>36557</v>
      </c>
      <c r="C212" s="33">
        <v>1470.1020000000001</v>
      </c>
      <c r="D212" s="2"/>
      <c r="E212" s="8">
        <f t="shared" si="28"/>
        <v>3085.1410000000001</v>
      </c>
      <c r="F212" s="2">
        <f t="shared" si="32"/>
        <v>17867.994999999999</v>
      </c>
      <c r="G212" s="33">
        <v>14128.799000000001</v>
      </c>
      <c r="H212" s="19">
        <f t="shared" si="29"/>
        <v>13858.848</v>
      </c>
      <c r="I212" s="14">
        <f t="shared" si="31"/>
        <v>157.03366666666625</v>
      </c>
      <c r="J212" s="22">
        <f t="shared" si="30"/>
        <v>1313.0683333333338</v>
      </c>
      <c r="K212" s="18"/>
      <c r="L212" s="8">
        <f t="shared" ref="L212:L275" si="35">IF(MONTH($B212)=1,J212,J212+L211)</f>
        <v>2721.7826666666665</v>
      </c>
      <c r="M212" s="18">
        <f t="shared" si="33"/>
        <v>17654.118999999999</v>
      </c>
      <c r="N212" s="21">
        <f t="shared" si="34"/>
        <v>0.78502065155446166</v>
      </c>
    </row>
    <row r="213" spans="1:14" x14ac:dyDescent="0.2">
      <c r="A213">
        <f t="shared" si="27"/>
        <v>3</v>
      </c>
      <c r="B213" s="1">
        <v>36586</v>
      </c>
      <c r="C213" s="33">
        <v>1927.2650000000001</v>
      </c>
      <c r="D213" s="2">
        <f>SUM(C211:C213)</f>
        <v>5012.4059999999999</v>
      </c>
      <c r="E213" s="8">
        <f t="shared" si="28"/>
        <v>5012.4059999999999</v>
      </c>
      <c r="F213" s="2">
        <f t="shared" si="32"/>
        <v>18539.895</v>
      </c>
      <c r="G213" s="33">
        <v>14140.422</v>
      </c>
      <c r="H213" s="19">
        <f t="shared" si="29"/>
        <v>14097.106333333335</v>
      </c>
      <c r="I213" s="14">
        <f t="shared" si="31"/>
        <v>238.25833333333503</v>
      </c>
      <c r="J213" s="22">
        <f t="shared" si="30"/>
        <v>1689.0066666666651</v>
      </c>
      <c r="K213" s="18">
        <f>SUM(J211:J213)</f>
        <v>4410.7893333333313</v>
      </c>
      <c r="L213" s="8">
        <f t="shared" si="35"/>
        <v>4410.7893333333313</v>
      </c>
      <c r="M213" s="18">
        <f t="shared" si="33"/>
        <v>18133.837666666663</v>
      </c>
      <c r="N213" s="21">
        <f t="shared" si="34"/>
        <v>0.77739233098167715</v>
      </c>
    </row>
    <row r="214" spans="1:14" x14ac:dyDescent="0.2">
      <c r="A214">
        <f t="shared" si="27"/>
        <v>4</v>
      </c>
      <c r="B214" s="1">
        <v>36617</v>
      </c>
      <c r="C214" s="33">
        <v>1583.059</v>
      </c>
      <c r="D214" s="2"/>
      <c r="E214" s="8">
        <f t="shared" si="28"/>
        <v>6595.4650000000001</v>
      </c>
      <c r="F214" s="2">
        <f t="shared" si="32"/>
        <v>18598.329000000002</v>
      </c>
      <c r="G214" s="33">
        <v>14253.748</v>
      </c>
      <c r="H214" s="19">
        <f t="shared" si="29"/>
        <v>14174.322999999999</v>
      </c>
      <c r="I214" s="14">
        <f t="shared" si="31"/>
        <v>77.216666666663514</v>
      </c>
      <c r="J214" s="22">
        <f t="shared" si="30"/>
        <v>1505.8423333333365</v>
      </c>
      <c r="K214" s="18"/>
      <c r="L214" s="8">
        <f t="shared" si="35"/>
        <v>5916.631666666668</v>
      </c>
      <c r="M214" s="18">
        <f t="shared" si="33"/>
        <v>17972.543333333339</v>
      </c>
      <c r="N214" s="21">
        <f t="shared" si="34"/>
        <v>0.78866539571564964</v>
      </c>
    </row>
    <row r="215" spans="1:14" x14ac:dyDescent="0.2">
      <c r="A215">
        <f t="shared" si="27"/>
        <v>5</v>
      </c>
      <c r="B215" s="1">
        <v>36647</v>
      </c>
      <c r="C215" s="33">
        <v>1497.097</v>
      </c>
      <c r="D215" s="2"/>
      <c r="E215" s="8">
        <f t="shared" si="28"/>
        <v>8092.5619999999999</v>
      </c>
      <c r="F215" s="2">
        <f t="shared" si="32"/>
        <v>18656.076000000001</v>
      </c>
      <c r="G215" s="33">
        <v>14283.691000000001</v>
      </c>
      <c r="H215" s="19">
        <f t="shared" si="29"/>
        <v>14225.953666666666</v>
      </c>
      <c r="I215" s="14">
        <f t="shared" si="31"/>
        <v>51.630666666667821</v>
      </c>
      <c r="J215" s="22">
        <f t="shared" si="30"/>
        <v>1445.4663333333322</v>
      </c>
      <c r="K215" s="18"/>
      <c r="L215" s="8">
        <f t="shared" si="35"/>
        <v>7362.098</v>
      </c>
      <c r="M215" s="18">
        <f t="shared" si="33"/>
        <v>17778.900666666668</v>
      </c>
      <c r="N215" s="21">
        <f t="shared" si="34"/>
        <v>0.80015935368482283</v>
      </c>
    </row>
    <row r="216" spans="1:14" x14ac:dyDescent="0.2">
      <c r="A216">
        <f t="shared" si="27"/>
        <v>6</v>
      </c>
      <c r="B216" s="1">
        <v>36678</v>
      </c>
      <c r="C216" s="33">
        <v>1875.652</v>
      </c>
      <c r="D216" s="2">
        <f>SUM(C214:C216)</f>
        <v>4955.808</v>
      </c>
      <c r="E216" s="8">
        <f t="shared" si="28"/>
        <v>9968.2139999999999</v>
      </c>
      <c r="F216" s="2">
        <f t="shared" si="32"/>
        <v>19166.251000000004</v>
      </c>
      <c r="G216" s="33">
        <v>14383.623</v>
      </c>
      <c r="H216" s="19">
        <f t="shared" si="29"/>
        <v>14307.020666666665</v>
      </c>
      <c r="I216" s="14">
        <f t="shared" si="31"/>
        <v>81.066999999999098</v>
      </c>
      <c r="J216" s="22">
        <f t="shared" si="30"/>
        <v>1794.5850000000009</v>
      </c>
      <c r="K216" s="18">
        <f>SUM(J214:J216)</f>
        <v>4745.8936666666696</v>
      </c>
      <c r="L216" s="8">
        <f t="shared" si="35"/>
        <v>9156.6830000000009</v>
      </c>
      <c r="M216" s="18">
        <f t="shared" si="33"/>
        <v>18039.186333333335</v>
      </c>
      <c r="N216" s="21">
        <f t="shared" si="34"/>
        <v>0.79310787095922031</v>
      </c>
    </row>
    <row r="217" spans="1:14" x14ac:dyDescent="0.2">
      <c r="A217">
        <f t="shared" si="27"/>
        <v>7</v>
      </c>
      <c r="B217" s="1">
        <v>36708</v>
      </c>
      <c r="C217" s="33">
        <v>1531.884</v>
      </c>
      <c r="D217" s="2"/>
      <c r="E217" s="8">
        <f t="shared" si="28"/>
        <v>11500.098</v>
      </c>
      <c r="F217" s="2">
        <f t="shared" si="32"/>
        <v>19120.661</v>
      </c>
      <c r="G217" s="33">
        <v>14342.724</v>
      </c>
      <c r="H217" s="19">
        <f t="shared" si="29"/>
        <v>14336.679333333333</v>
      </c>
      <c r="I217" s="14">
        <f t="shared" si="31"/>
        <v>29.658666666668069</v>
      </c>
      <c r="J217" s="22">
        <f t="shared" si="30"/>
        <v>1502.2253333333319</v>
      </c>
      <c r="K217" s="18"/>
      <c r="L217" s="8">
        <f t="shared" si="35"/>
        <v>10658.908333333333</v>
      </c>
      <c r="M217" s="18">
        <f t="shared" si="33"/>
        <v>17891.170666666665</v>
      </c>
      <c r="N217" s="21">
        <f t="shared" si="34"/>
        <v>0.80132706799584874</v>
      </c>
    </row>
    <row r="218" spans="1:14" x14ac:dyDescent="0.2">
      <c r="A218">
        <f t="shared" si="27"/>
        <v>8</v>
      </c>
      <c r="B218" s="1">
        <v>36739</v>
      </c>
      <c r="C218" s="33">
        <v>1655.5940000000001</v>
      </c>
      <c r="D218" s="2"/>
      <c r="E218" s="8">
        <f t="shared" si="28"/>
        <v>13155.691999999999</v>
      </c>
      <c r="F218" s="2">
        <f t="shared" si="32"/>
        <v>19189.732999999997</v>
      </c>
      <c r="G218" s="33">
        <v>14243.203</v>
      </c>
      <c r="H218" s="19">
        <f t="shared" si="29"/>
        <v>14323.183333333334</v>
      </c>
      <c r="I218" s="14">
        <f t="shared" si="31"/>
        <v>-13.495999999999185</v>
      </c>
      <c r="J218" s="22">
        <f t="shared" si="30"/>
        <v>1669.0899999999992</v>
      </c>
      <c r="K218" s="18"/>
      <c r="L218" s="8">
        <f t="shared" si="35"/>
        <v>12327.998333333333</v>
      </c>
      <c r="M218" s="18">
        <f t="shared" si="33"/>
        <v>17923.207999999995</v>
      </c>
      <c r="N218" s="21">
        <f t="shared" si="34"/>
        <v>0.79914172358728075</v>
      </c>
    </row>
    <row r="219" spans="1:14" x14ac:dyDescent="0.2">
      <c r="A219">
        <f t="shared" si="27"/>
        <v>9</v>
      </c>
      <c r="B219" s="1">
        <v>36770</v>
      </c>
      <c r="C219" s="33">
        <v>1789.3050000000001</v>
      </c>
      <c r="D219" s="2">
        <f>SUM(C217:C219)</f>
        <v>4976.7830000000004</v>
      </c>
      <c r="E219" s="8">
        <f t="shared" si="28"/>
        <v>14944.996999999999</v>
      </c>
      <c r="F219" s="2">
        <f t="shared" si="32"/>
        <v>19328.126999999997</v>
      </c>
      <c r="G219" s="33">
        <v>14341.811</v>
      </c>
      <c r="H219" s="19">
        <f t="shared" si="29"/>
        <v>14309.245999999999</v>
      </c>
      <c r="I219" s="14">
        <f t="shared" si="31"/>
        <v>-13.937333333335118</v>
      </c>
      <c r="J219" s="22">
        <f t="shared" si="30"/>
        <v>1803.2423333333352</v>
      </c>
      <c r="K219" s="18">
        <f>SUM(J217:J219)</f>
        <v>4974.5576666666666</v>
      </c>
      <c r="L219" s="8">
        <f t="shared" si="35"/>
        <v>14131.240666666668</v>
      </c>
      <c r="M219" s="18">
        <f t="shared" si="33"/>
        <v>18069.717000000001</v>
      </c>
      <c r="N219" s="21">
        <f t="shared" si="34"/>
        <v>0.79189098534304658</v>
      </c>
    </row>
    <row r="220" spans="1:14" x14ac:dyDescent="0.2">
      <c r="A220">
        <f t="shared" si="27"/>
        <v>10</v>
      </c>
      <c r="B220" s="1">
        <v>36800</v>
      </c>
      <c r="C220" s="33">
        <v>1655.0609999999999</v>
      </c>
      <c r="D220" s="2"/>
      <c r="E220" s="8">
        <f t="shared" si="28"/>
        <v>16600.058000000001</v>
      </c>
      <c r="F220" s="2">
        <f t="shared" si="32"/>
        <v>19258.289000000001</v>
      </c>
      <c r="G220" s="33">
        <v>14728.146000000001</v>
      </c>
      <c r="H220" s="19">
        <f t="shared" si="29"/>
        <v>14437.720000000001</v>
      </c>
      <c r="I220" s="14">
        <f t="shared" si="31"/>
        <v>128.47400000000198</v>
      </c>
      <c r="J220" s="22">
        <f t="shared" si="30"/>
        <v>1526.5869999999979</v>
      </c>
      <c r="K220" s="18"/>
      <c r="L220" s="8">
        <f t="shared" si="35"/>
        <v>15657.827666666666</v>
      </c>
      <c r="M220" s="18">
        <f t="shared" si="33"/>
        <v>17960.535</v>
      </c>
      <c r="N220" s="21">
        <f t="shared" si="34"/>
        <v>0.8038580142518027</v>
      </c>
    </row>
    <row r="221" spans="1:14" x14ac:dyDescent="0.2">
      <c r="A221">
        <f t="shared" si="27"/>
        <v>11</v>
      </c>
      <c r="B221" s="1">
        <v>36831</v>
      </c>
      <c r="C221" s="33">
        <v>1372.5219999999999</v>
      </c>
      <c r="D221" s="2"/>
      <c r="E221" s="8">
        <f t="shared" si="28"/>
        <v>17972.580000000002</v>
      </c>
      <c r="F221" s="2">
        <f t="shared" si="32"/>
        <v>19252.511000000002</v>
      </c>
      <c r="G221" s="33">
        <v>14864.504000000001</v>
      </c>
      <c r="H221" s="19">
        <f t="shared" si="29"/>
        <v>14644.820333333335</v>
      </c>
      <c r="I221" s="14">
        <f t="shared" si="31"/>
        <v>207.10033333333377</v>
      </c>
      <c r="J221" s="22">
        <f t="shared" si="30"/>
        <v>1165.4216666666662</v>
      </c>
      <c r="K221" s="18"/>
      <c r="L221" s="8">
        <f t="shared" si="35"/>
        <v>16823.249333333333</v>
      </c>
      <c r="M221" s="18">
        <f t="shared" si="33"/>
        <v>17967.945666666667</v>
      </c>
      <c r="N221" s="21">
        <f t="shared" si="34"/>
        <v>0.81505257223154648</v>
      </c>
    </row>
    <row r="222" spans="1:14" x14ac:dyDescent="0.2">
      <c r="A222">
        <f t="shared" si="27"/>
        <v>12</v>
      </c>
      <c r="B222" s="1">
        <v>36861</v>
      </c>
      <c r="C222" s="33">
        <v>1365.79</v>
      </c>
      <c r="D222" s="2">
        <f>SUM(C220:C222)</f>
        <v>4393.3729999999996</v>
      </c>
      <c r="E222" s="8">
        <f t="shared" si="28"/>
        <v>19338.370000000003</v>
      </c>
      <c r="F222" s="3">
        <f t="shared" si="32"/>
        <v>19338.370000000003</v>
      </c>
      <c r="G222" s="33">
        <v>15014.786</v>
      </c>
      <c r="H222" s="19">
        <f t="shared" si="29"/>
        <v>14869.145333333334</v>
      </c>
      <c r="I222" s="14">
        <f t="shared" si="31"/>
        <v>224.32499999999891</v>
      </c>
      <c r="J222" s="22">
        <f t="shared" si="30"/>
        <v>1141.4650000000011</v>
      </c>
      <c r="K222" s="18">
        <f>SUM(J220:J222)</f>
        <v>3833.4736666666649</v>
      </c>
      <c r="L222" s="8">
        <f t="shared" si="35"/>
        <v>17964.714333333333</v>
      </c>
      <c r="M222" s="20">
        <f t="shared" si="33"/>
        <v>17964.714333333333</v>
      </c>
      <c r="N222" s="21">
        <f t="shared" si="34"/>
        <v>0.82768615506141363</v>
      </c>
    </row>
    <row r="223" spans="1:14" x14ac:dyDescent="0.2">
      <c r="A223">
        <f t="shared" si="27"/>
        <v>1</v>
      </c>
      <c r="B223" s="1">
        <v>36892</v>
      </c>
      <c r="C223" s="33">
        <v>1272.9290000000001</v>
      </c>
      <c r="D223" s="2"/>
      <c r="E223" s="8">
        <f t="shared" si="28"/>
        <v>1272.9290000000001</v>
      </c>
      <c r="F223" s="2">
        <f t="shared" si="32"/>
        <v>18996.259999999998</v>
      </c>
      <c r="G223" s="33">
        <v>14898.065000000001</v>
      </c>
      <c r="H223" s="19">
        <f t="shared" si="29"/>
        <v>14925.785000000002</v>
      </c>
      <c r="I223" s="14">
        <f t="shared" si="31"/>
        <v>56.639666666667836</v>
      </c>
      <c r="J223" s="22">
        <f t="shared" si="30"/>
        <v>1216.2893333333323</v>
      </c>
      <c r="K223" s="18"/>
      <c r="L223" s="8">
        <f t="shared" si="35"/>
        <v>1216.2893333333323</v>
      </c>
      <c r="M223" s="18">
        <f t="shared" si="33"/>
        <v>17772.289333333334</v>
      </c>
      <c r="N223" s="21">
        <f t="shared" si="34"/>
        <v>0.83983468421288365</v>
      </c>
    </row>
    <row r="224" spans="1:14" x14ac:dyDescent="0.2">
      <c r="A224">
        <f t="shared" si="27"/>
        <v>2</v>
      </c>
      <c r="B224" s="1">
        <v>36923</v>
      </c>
      <c r="C224" s="33">
        <v>1270.4269999999999</v>
      </c>
      <c r="D224" s="2"/>
      <c r="E224" s="8">
        <f t="shared" si="28"/>
        <v>2543.3559999999998</v>
      </c>
      <c r="F224" s="2">
        <f t="shared" si="32"/>
        <v>18796.584999999999</v>
      </c>
      <c r="G224" s="33">
        <v>14707.42</v>
      </c>
      <c r="H224" s="19">
        <f t="shared" si="29"/>
        <v>14873.423666666667</v>
      </c>
      <c r="I224" s="14">
        <f t="shared" si="31"/>
        <v>-52.361333333334187</v>
      </c>
      <c r="J224" s="22">
        <f t="shared" si="30"/>
        <v>1322.7883333333341</v>
      </c>
      <c r="K224" s="18"/>
      <c r="L224" s="8">
        <f t="shared" si="35"/>
        <v>2539.0776666666661</v>
      </c>
      <c r="M224" s="18">
        <f t="shared" si="33"/>
        <v>17782.009333333332</v>
      </c>
      <c r="N224" s="21">
        <f t="shared" si="34"/>
        <v>0.83643098976366159</v>
      </c>
    </row>
    <row r="225" spans="1:14" x14ac:dyDescent="0.2">
      <c r="A225">
        <f t="shared" si="27"/>
        <v>3</v>
      </c>
      <c r="B225" s="1">
        <v>36951</v>
      </c>
      <c r="C225" s="33">
        <v>1450.847</v>
      </c>
      <c r="D225" s="2">
        <f>SUM(C223:C225)</f>
        <v>3994.2029999999995</v>
      </c>
      <c r="E225" s="8">
        <f t="shared" si="28"/>
        <v>3994.2029999999995</v>
      </c>
      <c r="F225" s="2">
        <f t="shared" si="32"/>
        <v>18320.167000000001</v>
      </c>
      <c r="G225" s="33">
        <v>14410.075999999999</v>
      </c>
      <c r="H225" s="19">
        <f t="shared" si="29"/>
        <v>14671.853666666668</v>
      </c>
      <c r="I225" s="14">
        <f t="shared" si="31"/>
        <v>-201.56999999999971</v>
      </c>
      <c r="J225" s="22">
        <f t="shared" si="30"/>
        <v>1652.4169999999997</v>
      </c>
      <c r="K225" s="18">
        <f>SUM(J223:J225)</f>
        <v>4191.4946666666656</v>
      </c>
      <c r="L225" s="8">
        <f t="shared" si="35"/>
        <v>4191.4946666666656</v>
      </c>
      <c r="M225" s="18">
        <f t="shared" si="33"/>
        <v>17745.419666666665</v>
      </c>
      <c r="N225" s="21">
        <f t="shared" si="34"/>
        <v>0.82679665751870368</v>
      </c>
    </row>
    <row r="226" spans="1:14" x14ac:dyDescent="0.2">
      <c r="A226">
        <f t="shared" si="27"/>
        <v>4</v>
      </c>
      <c r="B226" s="1">
        <v>36982</v>
      </c>
      <c r="C226" s="33">
        <v>1420.595</v>
      </c>
      <c r="D226" s="2"/>
      <c r="E226" s="8">
        <f t="shared" si="28"/>
        <v>5414.7979999999998</v>
      </c>
      <c r="F226" s="2">
        <f t="shared" si="32"/>
        <v>18157.703000000001</v>
      </c>
      <c r="G226" s="33">
        <v>13951.098</v>
      </c>
      <c r="H226" s="19">
        <f t="shared" si="29"/>
        <v>14356.197999999999</v>
      </c>
      <c r="I226" s="14">
        <f t="shared" si="31"/>
        <v>-315.65566666666928</v>
      </c>
      <c r="J226" s="22">
        <f t="shared" si="30"/>
        <v>1736.2506666666693</v>
      </c>
      <c r="K226" s="18"/>
      <c r="L226" s="8">
        <f t="shared" si="35"/>
        <v>5927.7453333333351</v>
      </c>
      <c r="M226" s="18">
        <f t="shared" si="33"/>
        <v>17975.827999999998</v>
      </c>
      <c r="N226" s="21">
        <f t="shared" si="34"/>
        <v>0.79863903904732514</v>
      </c>
    </row>
    <row r="227" spans="1:14" x14ac:dyDescent="0.2">
      <c r="A227">
        <f t="shared" si="27"/>
        <v>5</v>
      </c>
      <c r="B227" s="1">
        <v>37012</v>
      </c>
      <c r="C227" s="33">
        <v>1501.69</v>
      </c>
      <c r="D227" s="2"/>
      <c r="E227" s="8">
        <f t="shared" si="28"/>
        <v>6916.4879999999994</v>
      </c>
      <c r="F227" s="2">
        <f t="shared" si="32"/>
        <v>18162.295999999998</v>
      </c>
      <c r="G227" s="33">
        <v>13983.641</v>
      </c>
      <c r="H227" s="19">
        <f t="shared" si="29"/>
        <v>14114.938333333334</v>
      </c>
      <c r="I227" s="14">
        <f t="shared" si="31"/>
        <v>-241.259666666665</v>
      </c>
      <c r="J227" s="22">
        <f t="shared" si="30"/>
        <v>1742.9496666666651</v>
      </c>
      <c r="K227" s="18"/>
      <c r="L227" s="8">
        <f t="shared" si="35"/>
        <v>7670.6949999999997</v>
      </c>
      <c r="M227" s="18">
        <f t="shared" si="33"/>
        <v>18273.311333333331</v>
      </c>
      <c r="N227" s="21">
        <f t="shared" si="34"/>
        <v>0.77243462204824986</v>
      </c>
    </row>
    <row r="228" spans="1:14" x14ac:dyDescent="0.2">
      <c r="A228">
        <f t="shared" si="27"/>
        <v>6</v>
      </c>
      <c r="B228" s="1">
        <v>37043</v>
      </c>
      <c r="C228" s="33">
        <v>1792.7339999999999</v>
      </c>
      <c r="D228" s="2">
        <f>SUM(C226:C228)</f>
        <v>4715.0190000000002</v>
      </c>
      <c r="E228" s="8">
        <f t="shared" si="28"/>
        <v>8709.2219999999998</v>
      </c>
      <c r="F228" s="2">
        <f t="shared" si="32"/>
        <v>18079.377999999997</v>
      </c>
      <c r="G228" s="33">
        <v>13988.388000000001</v>
      </c>
      <c r="H228" s="19">
        <f t="shared" si="29"/>
        <v>13974.375666666667</v>
      </c>
      <c r="I228" s="14">
        <f t="shared" si="31"/>
        <v>-140.5626666666667</v>
      </c>
      <c r="J228" s="22">
        <f t="shared" si="30"/>
        <v>1933.2966666666666</v>
      </c>
      <c r="K228" s="18">
        <f>SUM(J226:J228)</f>
        <v>5412.4970000000012</v>
      </c>
      <c r="L228" s="8">
        <f t="shared" si="35"/>
        <v>9603.9916666666668</v>
      </c>
      <c r="M228" s="18">
        <f t="shared" si="33"/>
        <v>18412.022999999997</v>
      </c>
      <c r="N228" s="21">
        <f t="shared" si="34"/>
        <v>0.75898100206949926</v>
      </c>
    </row>
    <row r="229" spans="1:14" x14ac:dyDescent="0.2">
      <c r="A229">
        <f t="shared" si="27"/>
        <v>7</v>
      </c>
      <c r="B229" s="1">
        <v>37073</v>
      </c>
      <c r="C229" s="33">
        <v>1589.6990000000001</v>
      </c>
      <c r="D229" s="2"/>
      <c r="E229" s="8">
        <f t="shared" si="28"/>
        <v>10298.921</v>
      </c>
      <c r="F229" s="2">
        <f t="shared" si="32"/>
        <v>18137.192999999999</v>
      </c>
      <c r="G229" s="33">
        <v>13926.734</v>
      </c>
      <c r="H229" s="19">
        <f t="shared" si="29"/>
        <v>13966.254333333336</v>
      </c>
      <c r="I229" s="14">
        <f t="shared" si="31"/>
        <v>-8.1213333333307673</v>
      </c>
      <c r="J229" s="22">
        <f t="shared" si="30"/>
        <v>1597.8203333333308</v>
      </c>
      <c r="K229" s="18"/>
      <c r="L229" s="8">
        <f t="shared" si="35"/>
        <v>11201.811999999998</v>
      </c>
      <c r="M229" s="18">
        <f t="shared" si="33"/>
        <v>18507.617999999995</v>
      </c>
      <c r="N229" s="21">
        <f t="shared" si="34"/>
        <v>0.75462192559481933</v>
      </c>
    </row>
    <row r="230" spans="1:14" x14ac:dyDescent="0.2">
      <c r="A230">
        <f t="shared" si="27"/>
        <v>8</v>
      </c>
      <c r="B230" s="1">
        <v>37104</v>
      </c>
      <c r="C230" s="33">
        <v>1859.521</v>
      </c>
      <c r="D230" s="2"/>
      <c r="E230" s="8">
        <f t="shared" si="28"/>
        <v>12158.442000000001</v>
      </c>
      <c r="F230" s="2">
        <f t="shared" si="32"/>
        <v>18341.12</v>
      </c>
      <c r="G230" s="33">
        <v>14143.072</v>
      </c>
      <c r="H230" s="19">
        <f t="shared" si="29"/>
        <v>14019.398000000001</v>
      </c>
      <c r="I230" s="14">
        <f t="shared" si="31"/>
        <v>53.143666666665013</v>
      </c>
      <c r="J230" s="22">
        <f t="shared" si="30"/>
        <v>1806.3773333333349</v>
      </c>
      <c r="K230" s="18"/>
      <c r="L230" s="8">
        <f t="shared" si="35"/>
        <v>13008.189333333334</v>
      </c>
      <c r="M230" s="18">
        <f t="shared" si="33"/>
        <v>18644.905333333332</v>
      </c>
      <c r="N230" s="21">
        <f t="shared" si="34"/>
        <v>0.75191575121253862</v>
      </c>
    </row>
    <row r="231" spans="1:14" x14ac:dyDescent="0.2">
      <c r="A231">
        <f t="shared" si="27"/>
        <v>9</v>
      </c>
      <c r="B231" s="1">
        <v>37135</v>
      </c>
      <c r="C231" s="33">
        <v>1881.8579999999999</v>
      </c>
      <c r="D231" s="2">
        <f>SUM(C229:C231)</f>
        <v>5331.0780000000004</v>
      </c>
      <c r="E231" s="8">
        <f t="shared" si="28"/>
        <v>14040.300000000001</v>
      </c>
      <c r="F231" s="2">
        <f t="shared" si="32"/>
        <v>18433.672999999999</v>
      </c>
      <c r="G231" s="33">
        <v>14698.888000000001</v>
      </c>
      <c r="H231" s="19">
        <f t="shared" si="29"/>
        <v>14256.231333333335</v>
      </c>
      <c r="I231" s="14">
        <f t="shared" si="31"/>
        <v>236.83333333333394</v>
      </c>
      <c r="J231" s="22">
        <f t="shared" si="30"/>
        <v>1645.024666666666</v>
      </c>
      <c r="K231" s="18">
        <f>SUM(J229:J231)</f>
        <v>5049.2223333333322</v>
      </c>
      <c r="L231" s="8">
        <f t="shared" si="35"/>
        <v>14653.214</v>
      </c>
      <c r="M231" s="18">
        <f t="shared" si="33"/>
        <v>18486.687666666661</v>
      </c>
      <c r="N231" s="21">
        <f t="shared" si="34"/>
        <v>0.77116201617008651</v>
      </c>
    </row>
    <row r="232" spans="1:14" x14ac:dyDescent="0.2">
      <c r="A232">
        <f t="shared" si="27"/>
        <v>10</v>
      </c>
      <c r="B232" s="1">
        <v>37165</v>
      </c>
      <c r="C232" s="33">
        <v>1774.001</v>
      </c>
      <c r="D232" s="2"/>
      <c r="E232" s="8">
        <f t="shared" si="28"/>
        <v>15814.301000000001</v>
      </c>
      <c r="F232" s="2">
        <f t="shared" si="32"/>
        <v>18552.613000000001</v>
      </c>
      <c r="G232" s="33">
        <v>14691.092000000001</v>
      </c>
      <c r="H232" s="19">
        <f t="shared" si="29"/>
        <v>14511.017333333331</v>
      </c>
      <c r="I232" s="14">
        <f t="shared" si="31"/>
        <v>254.78599999999642</v>
      </c>
      <c r="J232" s="22">
        <f t="shared" si="30"/>
        <v>1519.2150000000036</v>
      </c>
      <c r="K232" s="18"/>
      <c r="L232" s="8">
        <f t="shared" si="35"/>
        <v>16172.429000000004</v>
      </c>
      <c r="M232" s="18">
        <f t="shared" si="33"/>
        <v>18479.315666666669</v>
      </c>
      <c r="N232" s="21">
        <f t="shared" si="34"/>
        <v>0.78525728956016339</v>
      </c>
    </row>
    <row r="233" spans="1:14" x14ac:dyDescent="0.2">
      <c r="A233">
        <f t="shared" si="27"/>
        <v>11</v>
      </c>
      <c r="B233" s="1">
        <v>37196</v>
      </c>
      <c r="C233" s="33">
        <v>1785.6659999999999</v>
      </c>
      <c r="D233" s="2"/>
      <c r="E233" s="8">
        <f t="shared" si="28"/>
        <v>17599.967000000001</v>
      </c>
      <c r="F233" s="2">
        <f t="shared" si="32"/>
        <v>18965.757000000001</v>
      </c>
      <c r="G233" s="33">
        <v>14904.483</v>
      </c>
      <c r="H233" s="19">
        <f t="shared" si="29"/>
        <v>14764.821000000002</v>
      </c>
      <c r="I233" s="14">
        <f t="shared" si="31"/>
        <v>253.80366666667032</v>
      </c>
      <c r="J233" s="22">
        <f t="shared" si="30"/>
        <v>1531.8623333333296</v>
      </c>
      <c r="K233" s="18"/>
      <c r="L233" s="8">
        <f t="shared" si="35"/>
        <v>17704.291333333334</v>
      </c>
      <c r="M233" s="18">
        <f t="shared" si="33"/>
        <v>18845.756333333335</v>
      </c>
      <c r="N233" s="21">
        <f t="shared" si="34"/>
        <v>0.78345600669179838</v>
      </c>
    </row>
    <row r="234" spans="1:14" x14ac:dyDescent="0.2">
      <c r="A234">
        <f t="shared" si="27"/>
        <v>12</v>
      </c>
      <c r="B234" s="1">
        <v>37226</v>
      </c>
      <c r="C234" s="33">
        <v>1660.652</v>
      </c>
      <c r="D234" s="2">
        <f>SUM(C232:C234)</f>
        <v>5220.3189999999995</v>
      </c>
      <c r="E234" s="8">
        <f t="shared" si="28"/>
        <v>19260.618999999999</v>
      </c>
      <c r="F234" s="3">
        <f t="shared" si="32"/>
        <v>19260.618999999999</v>
      </c>
      <c r="G234" s="33">
        <v>15530.513999999999</v>
      </c>
      <c r="H234" s="19">
        <f t="shared" si="29"/>
        <v>15042.029666666667</v>
      </c>
      <c r="I234" s="14">
        <f t="shared" si="31"/>
        <v>277.20866666666552</v>
      </c>
      <c r="J234" s="22">
        <f t="shared" si="30"/>
        <v>1383.4433333333345</v>
      </c>
      <c r="K234" s="18">
        <f>SUM(J232:J234)</f>
        <v>4434.5206666666672</v>
      </c>
      <c r="L234" s="8">
        <f t="shared" si="35"/>
        <v>19087.734666666671</v>
      </c>
      <c r="M234" s="20">
        <f t="shared" si="33"/>
        <v>19087.734666666671</v>
      </c>
      <c r="N234" s="21">
        <f t="shared" si="34"/>
        <v>0.78804687561666986</v>
      </c>
    </row>
    <row r="235" spans="1:14" x14ac:dyDescent="0.2">
      <c r="A235">
        <f t="shared" si="27"/>
        <v>1</v>
      </c>
      <c r="B235" s="1">
        <v>37257</v>
      </c>
      <c r="C235" s="33">
        <v>1733.79</v>
      </c>
      <c r="D235" s="2"/>
      <c r="E235" s="8">
        <f t="shared" si="28"/>
        <v>1733.79</v>
      </c>
      <c r="F235" s="2">
        <f t="shared" si="32"/>
        <v>19721.480000000003</v>
      </c>
      <c r="G235" s="33">
        <v>15747.423000000001</v>
      </c>
      <c r="H235" s="19">
        <f t="shared" si="29"/>
        <v>15394.14</v>
      </c>
      <c r="I235" s="14">
        <f t="shared" si="31"/>
        <v>352.11033333333216</v>
      </c>
      <c r="J235" s="22">
        <f t="shared" si="30"/>
        <v>1381.6796666666678</v>
      </c>
      <c r="K235" s="18"/>
      <c r="L235" s="8">
        <f t="shared" si="35"/>
        <v>1381.6796666666678</v>
      </c>
      <c r="M235" s="18">
        <f t="shared" si="33"/>
        <v>19253.125000000004</v>
      </c>
      <c r="N235" s="21">
        <f t="shared" si="34"/>
        <v>0.79956578477519868</v>
      </c>
    </row>
    <row r="236" spans="1:14" x14ac:dyDescent="0.2">
      <c r="A236">
        <f t="shared" si="27"/>
        <v>2</v>
      </c>
      <c r="B236" s="1">
        <v>37288</v>
      </c>
      <c r="C236" s="33">
        <v>1674.4110000000001</v>
      </c>
      <c r="D236" s="2"/>
      <c r="E236" s="8">
        <f t="shared" si="28"/>
        <v>3408.201</v>
      </c>
      <c r="F236" s="2">
        <f t="shared" si="32"/>
        <v>20125.464</v>
      </c>
      <c r="G236" s="33">
        <v>15889.833000000001</v>
      </c>
      <c r="H236" s="19">
        <f t="shared" si="29"/>
        <v>15722.589999999998</v>
      </c>
      <c r="I236" s="14">
        <f t="shared" si="31"/>
        <v>328.44999999999891</v>
      </c>
      <c r="J236" s="22">
        <f t="shared" si="30"/>
        <v>1345.9610000000011</v>
      </c>
      <c r="K236" s="18"/>
      <c r="L236" s="8">
        <f t="shared" si="35"/>
        <v>2727.6406666666689</v>
      </c>
      <c r="M236" s="18">
        <f t="shared" si="33"/>
        <v>19276.297666666665</v>
      </c>
      <c r="N236" s="21">
        <f t="shared" si="34"/>
        <v>0.81564366103290264</v>
      </c>
    </row>
    <row r="237" spans="1:14" x14ac:dyDescent="0.2">
      <c r="A237">
        <f t="shared" si="27"/>
        <v>3</v>
      </c>
      <c r="B237" s="1">
        <v>37316</v>
      </c>
      <c r="C237" s="33">
        <v>2128.12</v>
      </c>
      <c r="D237" s="2">
        <f>SUM(C235:C237)</f>
        <v>5536.3209999999999</v>
      </c>
      <c r="E237" s="8">
        <f t="shared" si="28"/>
        <v>5536.3209999999999</v>
      </c>
      <c r="F237" s="2">
        <f t="shared" si="32"/>
        <v>20802.736999999997</v>
      </c>
      <c r="G237" s="33">
        <v>16177.813</v>
      </c>
      <c r="H237" s="19">
        <f t="shared" si="29"/>
        <v>15938.356333333335</v>
      </c>
      <c r="I237" s="14">
        <f t="shared" si="31"/>
        <v>215.76633333333666</v>
      </c>
      <c r="J237" s="22">
        <f t="shared" si="30"/>
        <v>1912.3536666666632</v>
      </c>
      <c r="K237" s="18">
        <f>SUM(J235:J237)</f>
        <v>4639.9943333333322</v>
      </c>
      <c r="L237" s="8">
        <f t="shared" si="35"/>
        <v>4639.9943333333322</v>
      </c>
      <c r="M237" s="18">
        <f t="shared" si="33"/>
        <v>19536.234333333334</v>
      </c>
      <c r="N237" s="21">
        <f t="shared" si="34"/>
        <v>0.81583564475057579</v>
      </c>
    </row>
    <row r="238" spans="1:14" x14ac:dyDescent="0.2">
      <c r="A238">
        <f t="shared" si="27"/>
        <v>4</v>
      </c>
      <c r="B238" s="1">
        <v>37347</v>
      </c>
      <c r="C238" s="33">
        <v>1743.9649999999999</v>
      </c>
      <c r="D238" s="2"/>
      <c r="E238" s="8">
        <f t="shared" si="28"/>
        <v>7280.2860000000001</v>
      </c>
      <c r="F238" s="2">
        <f t="shared" si="32"/>
        <v>21126.106999999996</v>
      </c>
      <c r="G238" s="33">
        <v>15980.700999999999</v>
      </c>
      <c r="H238" s="19">
        <f t="shared" si="29"/>
        <v>16016.115666666667</v>
      </c>
      <c r="I238" s="14">
        <f t="shared" si="31"/>
        <v>77.759333333331597</v>
      </c>
      <c r="J238" s="22">
        <f t="shared" si="30"/>
        <v>1666.2056666666683</v>
      </c>
      <c r="K238" s="18"/>
      <c r="L238" s="8">
        <f t="shared" si="35"/>
        <v>6306.2000000000007</v>
      </c>
      <c r="M238" s="18">
        <f t="shared" si="33"/>
        <v>19466.189333333332</v>
      </c>
      <c r="N238" s="21">
        <f t="shared" si="34"/>
        <v>0.82276584247750739</v>
      </c>
    </row>
    <row r="239" spans="1:14" x14ac:dyDescent="0.2">
      <c r="A239">
        <f t="shared" si="27"/>
        <v>5</v>
      </c>
      <c r="B239" s="1">
        <v>37377</v>
      </c>
      <c r="C239" s="33">
        <v>2405.2020000000002</v>
      </c>
      <c r="D239" s="2"/>
      <c r="E239" s="8">
        <f t="shared" si="28"/>
        <v>9685.4880000000012</v>
      </c>
      <c r="F239" s="2">
        <f t="shared" si="32"/>
        <v>22029.618999999999</v>
      </c>
      <c r="G239" s="33">
        <v>15711.431</v>
      </c>
      <c r="H239" s="19">
        <f t="shared" si="29"/>
        <v>15956.648333333333</v>
      </c>
      <c r="I239" s="14">
        <f t="shared" si="31"/>
        <v>-59.467333333333954</v>
      </c>
      <c r="J239" s="22">
        <f t="shared" si="30"/>
        <v>2464.6693333333342</v>
      </c>
      <c r="K239" s="18"/>
      <c r="L239" s="8">
        <f t="shared" si="35"/>
        <v>8770.8693333333358</v>
      </c>
      <c r="M239" s="18">
        <f t="shared" si="33"/>
        <v>20187.909000000003</v>
      </c>
      <c r="N239" s="21">
        <f t="shared" si="34"/>
        <v>0.7904061947838843</v>
      </c>
    </row>
    <row r="240" spans="1:14" x14ac:dyDescent="0.2">
      <c r="A240">
        <f t="shared" si="27"/>
        <v>6</v>
      </c>
      <c r="B240" s="1">
        <v>37408</v>
      </c>
      <c r="C240" s="33">
        <v>1980.9259999999999</v>
      </c>
      <c r="D240" s="2">
        <f>SUM(C238:C240)</f>
        <v>6130.0930000000008</v>
      </c>
      <c r="E240" s="8">
        <f t="shared" si="28"/>
        <v>11666.414000000001</v>
      </c>
      <c r="F240" s="2">
        <f t="shared" si="32"/>
        <v>22217.811000000002</v>
      </c>
      <c r="G240" s="33">
        <v>15572.808999999999</v>
      </c>
      <c r="H240" s="19">
        <f t="shared" si="29"/>
        <v>15754.980333333333</v>
      </c>
      <c r="I240" s="14">
        <f t="shared" si="31"/>
        <v>-201.66799999999967</v>
      </c>
      <c r="J240" s="22">
        <f t="shared" si="30"/>
        <v>2182.5939999999996</v>
      </c>
      <c r="K240" s="18">
        <f>SUM(J238:J240)</f>
        <v>6313.4690000000028</v>
      </c>
      <c r="L240" s="8">
        <f t="shared" si="35"/>
        <v>10953.463333333335</v>
      </c>
      <c r="M240" s="18">
        <f t="shared" si="33"/>
        <v>20437.206333333339</v>
      </c>
      <c r="N240" s="21">
        <f t="shared" si="34"/>
        <v>0.77089696489665338</v>
      </c>
    </row>
    <row r="241" spans="1:14" x14ac:dyDescent="0.2">
      <c r="A241">
        <f t="shared" si="27"/>
        <v>7</v>
      </c>
      <c r="B241" s="1">
        <v>37438</v>
      </c>
      <c r="C241" s="33">
        <v>1609.25</v>
      </c>
      <c r="D241" s="2"/>
      <c r="E241" s="8">
        <f t="shared" si="28"/>
        <v>13275.664000000001</v>
      </c>
      <c r="F241" s="2">
        <f t="shared" si="32"/>
        <v>22237.362000000001</v>
      </c>
      <c r="G241" s="33">
        <v>15605.550999999999</v>
      </c>
      <c r="H241" s="19">
        <f t="shared" si="29"/>
        <v>15629.930333333332</v>
      </c>
      <c r="I241" s="14">
        <f t="shared" si="31"/>
        <v>-125.05000000000109</v>
      </c>
      <c r="J241" s="22">
        <f t="shared" si="30"/>
        <v>1734.3000000000011</v>
      </c>
      <c r="K241" s="18"/>
      <c r="L241" s="8">
        <f t="shared" si="35"/>
        <v>12687.763333333336</v>
      </c>
      <c r="M241" s="18">
        <f t="shared" si="33"/>
        <v>20573.686000000009</v>
      </c>
      <c r="N241" s="21">
        <f t="shared" si="34"/>
        <v>0.75970491302984433</v>
      </c>
    </row>
    <row r="242" spans="1:14" x14ac:dyDescent="0.2">
      <c r="A242">
        <f t="shared" si="27"/>
        <v>8</v>
      </c>
      <c r="B242" s="1">
        <v>37469</v>
      </c>
      <c r="C242" s="33">
        <v>2169.2289999999998</v>
      </c>
      <c r="D242" s="2"/>
      <c r="E242" s="8">
        <f t="shared" si="28"/>
        <v>15444.893</v>
      </c>
      <c r="F242" s="2">
        <f t="shared" si="32"/>
        <v>22547.07</v>
      </c>
      <c r="G242" s="33">
        <v>16001.755999999999</v>
      </c>
      <c r="H242" s="19">
        <f t="shared" si="29"/>
        <v>15726.705333333333</v>
      </c>
      <c r="I242" s="14">
        <f t="shared" si="31"/>
        <v>96.775000000001455</v>
      </c>
      <c r="J242" s="22">
        <f t="shared" si="30"/>
        <v>2072.4539999999984</v>
      </c>
      <c r="K242" s="18"/>
      <c r="L242" s="8">
        <f t="shared" si="35"/>
        <v>14760.217333333334</v>
      </c>
      <c r="M242" s="18">
        <f t="shared" si="33"/>
        <v>20839.762666666669</v>
      </c>
      <c r="N242" s="21">
        <f t="shared" si="34"/>
        <v>0.754648965292119</v>
      </c>
    </row>
    <row r="243" spans="1:14" x14ac:dyDescent="0.2">
      <c r="A243">
        <f t="shared" si="27"/>
        <v>9</v>
      </c>
      <c r="B243" s="1">
        <v>37500</v>
      </c>
      <c r="C243" s="33">
        <v>1967.1210000000001</v>
      </c>
      <c r="D243" s="2">
        <f>SUM(C241:C243)</f>
        <v>5745.6</v>
      </c>
      <c r="E243" s="8">
        <f t="shared" si="28"/>
        <v>17412.013999999999</v>
      </c>
      <c r="F243" s="9">
        <f t="shared" si="32"/>
        <v>22632.332999999999</v>
      </c>
      <c r="G243" s="33">
        <v>16317.445</v>
      </c>
      <c r="H243" s="19">
        <f t="shared" si="29"/>
        <v>15974.917333333333</v>
      </c>
      <c r="I243" s="14">
        <f t="shared" si="31"/>
        <v>248.21199999999953</v>
      </c>
      <c r="J243" s="22">
        <f t="shared" si="30"/>
        <v>1718.9090000000006</v>
      </c>
      <c r="K243" s="18">
        <f>SUM(J241:J243)</f>
        <v>5525.6630000000005</v>
      </c>
      <c r="L243" s="8">
        <f t="shared" si="35"/>
        <v>16479.126333333334</v>
      </c>
      <c r="M243" s="18">
        <f t="shared" si="33"/>
        <v>20913.647000000001</v>
      </c>
      <c r="N243" s="21">
        <f t="shared" si="34"/>
        <v>0.76385134229975915</v>
      </c>
    </row>
    <row r="244" spans="1:14" x14ac:dyDescent="0.2">
      <c r="A244">
        <f t="shared" si="27"/>
        <v>10</v>
      </c>
      <c r="B244" s="1">
        <v>37530</v>
      </c>
      <c r="C244" s="33">
        <v>1724.4459999999999</v>
      </c>
      <c r="D244" s="2"/>
      <c r="E244" s="8">
        <f t="shared" si="28"/>
        <v>19136.46</v>
      </c>
      <c r="F244" s="2">
        <f t="shared" si="32"/>
        <v>22582.777999999998</v>
      </c>
      <c r="G244" s="33">
        <v>16585.705000000002</v>
      </c>
      <c r="H244" s="19">
        <f t="shared" si="29"/>
        <v>16301.635333333334</v>
      </c>
      <c r="I244" s="14">
        <f t="shared" si="31"/>
        <v>326.71800000000076</v>
      </c>
      <c r="J244" s="22">
        <f t="shared" si="30"/>
        <v>1397.7279999999992</v>
      </c>
      <c r="K244" s="18"/>
      <c r="L244" s="8">
        <f t="shared" si="35"/>
        <v>17876.854333333333</v>
      </c>
      <c r="M244" s="18">
        <f t="shared" si="33"/>
        <v>20792.159999999996</v>
      </c>
      <c r="N244" s="21">
        <f t="shared" si="34"/>
        <v>0.78402798618966651</v>
      </c>
    </row>
    <row r="245" spans="1:14" x14ac:dyDescent="0.2">
      <c r="A245">
        <f t="shared" si="27"/>
        <v>11</v>
      </c>
      <c r="B245" s="1">
        <v>37561</v>
      </c>
      <c r="C245" s="33">
        <v>1713.1769999999999</v>
      </c>
      <c r="D245" s="2"/>
      <c r="E245" s="8">
        <f t="shared" si="28"/>
        <v>20849.636999999999</v>
      </c>
      <c r="F245" s="2">
        <f t="shared" si="32"/>
        <v>22510.288999999997</v>
      </c>
      <c r="G245" s="33">
        <v>16653.519</v>
      </c>
      <c r="H245" s="19">
        <f t="shared" si="29"/>
        <v>16518.889666666666</v>
      </c>
      <c r="I245" s="14">
        <f t="shared" si="31"/>
        <v>217.2543333333324</v>
      </c>
      <c r="J245" s="22">
        <f t="shared" si="30"/>
        <v>1495.9226666666675</v>
      </c>
      <c r="K245" s="18"/>
      <c r="L245" s="8">
        <f t="shared" si="35"/>
        <v>19372.777000000002</v>
      </c>
      <c r="M245" s="18">
        <f t="shared" si="33"/>
        <v>20756.220333333335</v>
      </c>
      <c r="N245" s="21">
        <f t="shared" si="34"/>
        <v>0.79585249151254422</v>
      </c>
    </row>
    <row r="246" spans="1:14" x14ac:dyDescent="0.2">
      <c r="A246">
        <f t="shared" si="27"/>
        <v>12</v>
      </c>
      <c r="B246" s="1">
        <v>37591</v>
      </c>
      <c r="C246" s="33">
        <v>1598.9110000000001</v>
      </c>
      <c r="D246" s="2">
        <f>SUM(C244:C246)</f>
        <v>5036.5339999999997</v>
      </c>
      <c r="E246" s="8">
        <f t="shared" si="28"/>
        <v>22448.547999999999</v>
      </c>
      <c r="F246" s="3">
        <f t="shared" si="32"/>
        <v>22448.547999999999</v>
      </c>
      <c r="G246" s="33">
        <v>16646.287</v>
      </c>
      <c r="H246" s="19">
        <f t="shared" si="29"/>
        <v>16628.503666666667</v>
      </c>
      <c r="I246" s="14">
        <f t="shared" si="31"/>
        <v>109.6140000000014</v>
      </c>
      <c r="J246" s="22">
        <f t="shared" si="30"/>
        <v>1489.2969999999987</v>
      </c>
      <c r="K246" s="18">
        <f>SUM(J244:J246)</f>
        <v>4382.9476666666651</v>
      </c>
      <c r="L246" s="8">
        <f t="shared" si="35"/>
        <v>20862.074000000001</v>
      </c>
      <c r="M246" s="20">
        <f t="shared" si="33"/>
        <v>20862.074000000001</v>
      </c>
      <c r="N246" s="21">
        <f t="shared" si="34"/>
        <v>0.79706857844846424</v>
      </c>
    </row>
    <row r="247" spans="1:14" x14ac:dyDescent="0.2">
      <c r="A247">
        <f t="shared" si="27"/>
        <v>1</v>
      </c>
      <c r="B247" s="1">
        <v>37622</v>
      </c>
      <c r="C247" s="33">
        <v>1609.2149999999999</v>
      </c>
      <c r="D247" s="2"/>
      <c r="E247" s="8">
        <f t="shared" si="28"/>
        <v>1609.2149999999999</v>
      </c>
      <c r="F247" s="2">
        <f t="shared" si="32"/>
        <v>22323.972999999998</v>
      </c>
      <c r="G247" s="33">
        <v>16366.736999999999</v>
      </c>
      <c r="H247" s="19">
        <f t="shared" si="29"/>
        <v>16555.514333333333</v>
      </c>
      <c r="I247" s="14">
        <f t="shared" si="31"/>
        <v>-72.989333333334798</v>
      </c>
      <c r="J247" s="22">
        <f t="shared" si="30"/>
        <v>1682.2043333333347</v>
      </c>
      <c r="K247" s="18"/>
      <c r="L247" s="8">
        <f t="shared" si="35"/>
        <v>1682.2043333333347</v>
      </c>
      <c r="M247" s="18">
        <f t="shared" si="33"/>
        <v>21162.598666666669</v>
      </c>
      <c r="N247" s="21">
        <f t="shared" si="34"/>
        <v>0.78230063302244723</v>
      </c>
    </row>
    <row r="248" spans="1:14" x14ac:dyDescent="0.2">
      <c r="A248">
        <f t="shared" si="27"/>
        <v>2</v>
      </c>
      <c r="B248" s="1">
        <v>37653</v>
      </c>
      <c r="C248" s="33">
        <v>1426.367</v>
      </c>
      <c r="D248" s="2"/>
      <c r="E248" s="8">
        <f t="shared" si="28"/>
        <v>3035.5819999999999</v>
      </c>
      <c r="F248" s="2">
        <f t="shared" si="32"/>
        <v>22075.928999999996</v>
      </c>
      <c r="G248" s="33">
        <v>15936.425999999999</v>
      </c>
      <c r="H248" s="19">
        <f t="shared" si="29"/>
        <v>16316.483333333332</v>
      </c>
      <c r="I248" s="14">
        <f t="shared" si="31"/>
        <v>-239.03100000000086</v>
      </c>
      <c r="J248" s="22">
        <f t="shared" si="30"/>
        <v>1665.3980000000008</v>
      </c>
      <c r="K248" s="18"/>
      <c r="L248" s="8">
        <f t="shared" si="35"/>
        <v>3347.6023333333355</v>
      </c>
      <c r="M248" s="23">
        <f t="shared" si="33"/>
        <v>21482.035666666667</v>
      </c>
      <c r="N248" s="21">
        <f t="shared" si="34"/>
        <v>0.75954083619046209</v>
      </c>
    </row>
    <row r="249" spans="1:14" x14ac:dyDescent="0.2">
      <c r="A249">
        <f t="shared" si="27"/>
        <v>3</v>
      </c>
      <c r="B249" s="1">
        <v>37681</v>
      </c>
      <c r="C249" s="33">
        <v>1767.8879999999999</v>
      </c>
      <c r="D249" s="2">
        <f>SUM(C247:C249)</f>
        <v>4803.4699999999993</v>
      </c>
      <c r="E249" s="8">
        <f t="shared" si="28"/>
        <v>4803.4699999999993</v>
      </c>
      <c r="F249" s="2">
        <f t="shared" si="32"/>
        <v>21715.696999999996</v>
      </c>
      <c r="G249" s="33">
        <v>16537.263999999999</v>
      </c>
      <c r="H249" s="19">
        <f t="shared" si="29"/>
        <v>16280.142333333331</v>
      </c>
      <c r="I249" s="14">
        <f t="shared" si="31"/>
        <v>-36.341000000000349</v>
      </c>
      <c r="J249" s="22">
        <f t="shared" si="30"/>
        <v>1804.2290000000003</v>
      </c>
      <c r="K249" s="18">
        <f>SUM(J247:J249)</f>
        <v>5151.8313333333354</v>
      </c>
      <c r="L249" s="8">
        <f t="shared" si="35"/>
        <v>5151.8313333333354</v>
      </c>
      <c r="M249" s="18">
        <f t="shared" si="33"/>
        <v>21373.911</v>
      </c>
      <c r="N249" s="21">
        <f t="shared" si="34"/>
        <v>0.76168289150887414</v>
      </c>
    </row>
    <row r="250" spans="1:14" x14ac:dyDescent="0.2">
      <c r="A250">
        <f t="shared" si="27"/>
        <v>4</v>
      </c>
      <c r="B250" s="1">
        <v>37712</v>
      </c>
      <c r="C250" s="33">
        <v>1632.7090000000001</v>
      </c>
      <c r="D250" s="2"/>
      <c r="E250" s="8">
        <f t="shared" si="28"/>
        <v>6436.1789999999992</v>
      </c>
      <c r="F250" s="2">
        <f t="shared" si="32"/>
        <v>21604.440999999995</v>
      </c>
      <c r="G250" s="33">
        <v>16280.432000000001</v>
      </c>
      <c r="H250" s="19">
        <f t="shared" si="29"/>
        <v>16251.374000000002</v>
      </c>
      <c r="I250" s="14">
        <f t="shared" si="31"/>
        <v>-28.768333333329792</v>
      </c>
      <c r="J250" s="22">
        <f t="shared" si="30"/>
        <v>1661.4773333333299</v>
      </c>
      <c r="K250" s="18"/>
      <c r="L250" s="8">
        <f t="shared" si="35"/>
        <v>6813.308666666665</v>
      </c>
      <c r="M250" s="18">
        <f t="shared" si="33"/>
        <v>21369.18266666666</v>
      </c>
      <c r="N250" s="21">
        <f t="shared" si="34"/>
        <v>0.76050517483526303</v>
      </c>
    </row>
    <row r="251" spans="1:14" x14ac:dyDescent="0.2">
      <c r="A251">
        <f t="shared" si="27"/>
        <v>5</v>
      </c>
      <c r="B251" s="1">
        <v>37742</v>
      </c>
      <c r="C251" s="33">
        <v>1863.3579999999999</v>
      </c>
      <c r="D251" s="2"/>
      <c r="E251" s="8">
        <f t="shared" si="28"/>
        <v>8299.5369999999984</v>
      </c>
      <c r="F251" s="2">
        <f t="shared" si="32"/>
        <v>21062.596999999998</v>
      </c>
      <c r="G251" s="33">
        <v>16073.856</v>
      </c>
      <c r="H251" s="19">
        <f t="shared" si="29"/>
        <v>16297.183999999999</v>
      </c>
      <c r="I251" s="14">
        <f t="shared" si="31"/>
        <v>45.809999999997672</v>
      </c>
      <c r="J251" s="22">
        <f t="shared" si="30"/>
        <v>1817.5480000000023</v>
      </c>
      <c r="K251" s="18"/>
      <c r="L251" s="8">
        <f t="shared" si="35"/>
        <v>8630.8566666666666</v>
      </c>
      <c r="M251" s="18">
        <f t="shared" si="33"/>
        <v>20722.061333333331</v>
      </c>
      <c r="N251" s="21">
        <f t="shared" si="34"/>
        <v>0.78646538767764806</v>
      </c>
    </row>
    <row r="252" spans="1:14" x14ac:dyDescent="0.2">
      <c r="A252">
        <f t="shared" si="27"/>
        <v>6</v>
      </c>
      <c r="B252" s="1">
        <v>37773</v>
      </c>
      <c r="C252" s="33">
        <v>1941.684</v>
      </c>
      <c r="D252" s="2">
        <f>SUM(C250:C252)</f>
        <v>5437.7510000000002</v>
      </c>
      <c r="E252" s="8">
        <f t="shared" si="28"/>
        <v>10241.220999999998</v>
      </c>
      <c r="F252" s="2">
        <f t="shared" si="32"/>
        <v>21023.355</v>
      </c>
      <c r="G252" s="33">
        <v>16744.724999999999</v>
      </c>
      <c r="H252" s="19">
        <f t="shared" si="29"/>
        <v>16366.337666666666</v>
      </c>
      <c r="I252" s="14">
        <f t="shared" si="31"/>
        <v>69.15366666666705</v>
      </c>
      <c r="J252" s="22">
        <f t="shared" si="30"/>
        <v>1872.5303333333329</v>
      </c>
      <c r="K252" s="18">
        <f>SUM(J250:J252)</f>
        <v>5351.5556666666653</v>
      </c>
      <c r="L252" s="8">
        <f t="shared" si="35"/>
        <v>10503.386999999999</v>
      </c>
      <c r="M252" s="18">
        <f t="shared" si="33"/>
        <v>20411.997666666666</v>
      </c>
      <c r="N252" s="21">
        <f t="shared" si="34"/>
        <v>0.80179989895811765</v>
      </c>
    </row>
    <row r="253" spans="1:14" x14ac:dyDescent="0.2">
      <c r="A253">
        <f t="shared" si="27"/>
        <v>7</v>
      </c>
      <c r="B253" s="1">
        <v>37803</v>
      </c>
      <c r="C253" s="33">
        <v>1610.741</v>
      </c>
      <c r="D253" s="2"/>
      <c r="E253" s="8">
        <f t="shared" si="28"/>
        <v>11851.961999999998</v>
      </c>
      <c r="F253" s="2">
        <f t="shared" si="32"/>
        <v>21024.845999999998</v>
      </c>
      <c r="G253" s="33">
        <v>16269.866</v>
      </c>
      <c r="H253" s="19">
        <f t="shared" si="29"/>
        <v>16362.815666666667</v>
      </c>
      <c r="I253" s="14">
        <f t="shared" si="31"/>
        <v>-3.521999999999025</v>
      </c>
      <c r="J253" s="22">
        <f t="shared" si="30"/>
        <v>1614.262999999999</v>
      </c>
      <c r="K253" s="18"/>
      <c r="L253" s="8">
        <f t="shared" si="35"/>
        <v>12117.649999999998</v>
      </c>
      <c r="M253" s="18">
        <f t="shared" si="33"/>
        <v>20291.960666666662</v>
      </c>
      <c r="N253" s="21">
        <f t="shared" si="34"/>
        <v>0.80636937629913952</v>
      </c>
    </row>
    <row r="254" spans="1:14" x14ac:dyDescent="0.2">
      <c r="A254">
        <f t="shared" si="27"/>
        <v>8</v>
      </c>
      <c r="B254" s="1">
        <v>37834</v>
      </c>
      <c r="C254" s="33">
        <v>2125.8679999999999</v>
      </c>
      <c r="D254" s="2"/>
      <c r="E254" s="8">
        <f t="shared" si="28"/>
        <v>13977.829999999998</v>
      </c>
      <c r="F254" s="2">
        <f t="shared" si="32"/>
        <v>20981.484999999997</v>
      </c>
      <c r="G254" s="33">
        <v>16560.644</v>
      </c>
      <c r="H254" s="19">
        <f t="shared" si="29"/>
        <v>16525.078333333335</v>
      </c>
      <c r="I254" s="14">
        <f t="shared" si="31"/>
        <v>162.26266666666743</v>
      </c>
      <c r="J254" s="22">
        <f t="shared" si="30"/>
        <v>1963.6053333333325</v>
      </c>
      <c r="K254" s="18"/>
      <c r="L254" s="8">
        <f t="shared" si="35"/>
        <v>14081.255333333331</v>
      </c>
      <c r="M254" s="18">
        <f t="shared" si="33"/>
        <v>20183.112000000001</v>
      </c>
      <c r="N254" s="21">
        <f t="shared" si="34"/>
        <v>0.81875769868062631</v>
      </c>
    </row>
    <row r="255" spans="1:14" x14ac:dyDescent="0.2">
      <c r="A255">
        <f t="shared" si="27"/>
        <v>9</v>
      </c>
      <c r="B255" s="1">
        <v>37865</v>
      </c>
      <c r="C255" s="33">
        <v>1593.3510000000001</v>
      </c>
      <c r="D255" s="2">
        <f>SUM(C253:C255)</f>
        <v>5329.96</v>
      </c>
      <c r="E255" s="8">
        <f t="shared" si="28"/>
        <v>15571.180999999999</v>
      </c>
      <c r="F255" s="2">
        <f t="shared" si="32"/>
        <v>20607.714999999997</v>
      </c>
      <c r="G255" s="33">
        <v>16397.181</v>
      </c>
      <c r="H255" s="19">
        <f t="shared" si="29"/>
        <v>16409.230333333337</v>
      </c>
      <c r="I255" s="14">
        <f t="shared" si="31"/>
        <v>-115.84799999999814</v>
      </c>
      <c r="J255" s="22">
        <f t="shared" si="30"/>
        <v>1709.1989999999983</v>
      </c>
      <c r="K255" s="18">
        <f>SUM(J253:J255)</f>
        <v>5287.0673333333298</v>
      </c>
      <c r="L255" s="8">
        <f t="shared" si="35"/>
        <v>15790.454333333329</v>
      </c>
      <c r="M255" s="18">
        <f t="shared" si="33"/>
        <v>20173.401999999998</v>
      </c>
      <c r="N255" s="21">
        <f t="shared" si="34"/>
        <v>0.81340917775461663</v>
      </c>
    </row>
    <row r="256" spans="1:14" x14ac:dyDescent="0.2">
      <c r="A256">
        <f t="shared" si="27"/>
        <v>10</v>
      </c>
      <c r="B256" s="1">
        <v>37895</v>
      </c>
      <c r="C256" s="33">
        <v>1913.96</v>
      </c>
      <c r="D256" s="2"/>
      <c r="E256" s="8">
        <f t="shared" si="28"/>
        <v>17485.141</v>
      </c>
      <c r="F256" s="2">
        <f t="shared" si="32"/>
        <v>20797.228999999996</v>
      </c>
      <c r="G256" s="33">
        <v>16730.37</v>
      </c>
      <c r="H256" s="19">
        <f t="shared" si="29"/>
        <v>16562.731666666663</v>
      </c>
      <c r="I256" s="14">
        <f t="shared" si="31"/>
        <v>153.50133333332633</v>
      </c>
      <c r="J256" s="22">
        <f t="shared" si="30"/>
        <v>1760.4586666666737</v>
      </c>
      <c r="K256" s="18"/>
      <c r="L256" s="8">
        <f t="shared" si="35"/>
        <v>17550.913000000004</v>
      </c>
      <c r="M256" s="18">
        <f t="shared" si="33"/>
        <v>20536.132666666668</v>
      </c>
      <c r="N256" s="21">
        <f t="shared" si="34"/>
        <v>0.80651658885855115</v>
      </c>
    </row>
    <row r="257" spans="1:14" x14ac:dyDescent="0.2">
      <c r="A257">
        <f t="shared" si="27"/>
        <v>11</v>
      </c>
      <c r="B257" s="1">
        <v>37926</v>
      </c>
      <c r="C257" s="33">
        <v>1610.558</v>
      </c>
      <c r="D257" s="2"/>
      <c r="E257" s="8">
        <f t="shared" si="28"/>
        <v>19095.699000000001</v>
      </c>
      <c r="F257" s="2">
        <f t="shared" si="32"/>
        <v>20694.61</v>
      </c>
      <c r="G257" s="33">
        <v>16382.064</v>
      </c>
      <c r="H257" s="19">
        <f t="shared" si="29"/>
        <v>16503.204999999998</v>
      </c>
      <c r="I257" s="14">
        <f t="shared" si="31"/>
        <v>-59.526666666664823</v>
      </c>
      <c r="J257" s="22">
        <f t="shared" si="30"/>
        <v>1670.0846666666648</v>
      </c>
      <c r="K257" s="18"/>
      <c r="L257" s="8">
        <f t="shared" si="35"/>
        <v>19220.99766666667</v>
      </c>
      <c r="M257" s="18">
        <f t="shared" si="33"/>
        <v>20710.294666666668</v>
      </c>
      <c r="N257" s="21">
        <f t="shared" si="34"/>
        <v>0.79685998029578964</v>
      </c>
    </row>
    <row r="258" spans="1:14" x14ac:dyDescent="0.2">
      <c r="A258">
        <f t="shared" si="27"/>
        <v>12</v>
      </c>
      <c r="B258" s="1">
        <v>37956</v>
      </c>
      <c r="C258" s="33">
        <v>1375.393</v>
      </c>
      <c r="D258" s="2">
        <f>SUM(C256:C258)</f>
        <v>4899.9110000000001</v>
      </c>
      <c r="E258" s="8">
        <f t="shared" si="28"/>
        <v>20471.092000000001</v>
      </c>
      <c r="F258" s="3">
        <f t="shared" si="32"/>
        <v>20471.092000000001</v>
      </c>
      <c r="G258" s="33">
        <v>16815.683000000001</v>
      </c>
      <c r="H258" s="19">
        <f t="shared" si="29"/>
        <v>16642.705666666665</v>
      </c>
      <c r="I258" s="14">
        <f t="shared" si="31"/>
        <v>139.5006666666668</v>
      </c>
      <c r="J258" s="22">
        <f t="shared" si="30"/>
        <v>1235.8923333333332</v>
      </c>
      <c r="K258" s="18">
        <f>SUM(J256:J258)</f>
        <v>4666.4356666666718</v>
      </c>
      <c r="L258" s="8">
        <f t="shared" si="35"/>
        <v>20456.890000000003</v>
      </c>
      <c r="M258" s="20">
        <f t="shared" si="33"/>
        <v>20456.890000000003</v>
      </c>
      <c r="N258" s="21">
        <f t="shared" si="34"/>
        <v>0.8135501372235302</v>
      </c>
    </row>
    <row r="259" spans="1:14" x14ac:dyDescent="0.2">
      <c r="A259">
        <f t="shared" si="27"/>
        <v>1</v>
      </c>
      <c r="B259" s="1">
        <v>37987</v>
      </c>
      <c r="C259" s="33">
        <f>1949.073-225.75</f>
        <v>1723.3230000000001</v>
      </c>
      <c r="D259" s="2"/>
      <c r="E259" s="8">
        <f t="shared" si="28"/>
        <v>1723.3230000000001</v>
      </c>
      <c r="F259" s="8">
        <f t="shared" si="32"/>
        <v>20585.2</v>
      </c>
      <c r="G259" s="33">
        <v>16897.167000000001</v>
      </c>
      <c r="H259" s="19">
        <f t="shared" si="29"/>
        <v>16698.304666666667</v>
      </c>
      <c r="I259" s="14">
        <f t="shared" si="31"/>
        <v>55.599000000001979</v>
      </c>
      <c r="J259" s="22">
        <f t="shared" si="30"/>
        <v>1667.7239999999981</v>
      </c>
      <c r="K259" s="18"/>
      <c r="L259" s="8">
        <f t="shared" si="35"/>
        <v>1667.7239999999981</v>
      </c>
      <c r="M259" s="23">
        <f t="shared" si="33"/>
        <v>20442.409666666666</v>
      </c>
      <c r="N259" s="21">
        <f t="shared" si="34"/>
        <v>0.81684620056777724</v>
      </c>
    </row>
    <row r="260" spans="1:14" x14ac:dyDescent="0.2">
      <c r="A260">
        <f t="shared" si="27"/>
        <v>2</v>
      </c>
      <c r="B260" s="1">
        <v>38018</v>
      </c>
      <c r="C260" s="33">
        <f>1729.478-177.75</f>
        <v>1551.7280000000001</v>
      </c>
      <c r="D260" s="2"/>
      <c r="E260" s="8">
        <f t="shared" si="28"/>
        <v>3275.0510000000004</v>
      </c>
      <c r="F260" s="8">
        <f t="shared" si="32"/>
        <v>20710.561000000002</v>
      </c>
      <c r="G260" s="33">
        <v>16609.89</v>
      </c>
      <c r="H260" s="19">
        <f t="shared" si="29"/>
        <v>16774.24666666667</v>
      </c>
      <c r="I260" s="14">
        <f t="shared" si="31"/>
        <v>75.942000000002736</v>
      </c>
      <c r="J260" s="22">
        <f t="shared" si="30"/>
        <v>1475.7859999999973</v>
      </c>
      <c r="K260" s="18"/>
      <c r="L260" s="8">
        <f t="shared" si="35"/>
        <v>3143.5099999999957</v>
      </c>
      <c r="M260" s="23">
        <f t="shared" si="33"/>
        <v>20252.797666666665</v>
      </c>
      <c r="N260" s="21">
        <f t="shared" si="34"/>
        <v>0.82824343296900582</v>
      </c>
    </row>
    <row r="261" spans="1:14" x14ac:dyDescent="0.2">
      <c r="A261">
        <f t="shared" si="27"/>
        <v>3</v>
      </c>
      <c r="B261" s="1">
        <v>38047</v>
      </c>
      <c r="C261" s="33">
        <f>1623.235-207.45</f>
        <v>1415.7849999999999</v>
      </c>
      <c r="D261" s="2">
        <f>SUM(C259:C261)</f>
        <v>4690.8360000000002</v>
      </c>
      <c r="E261" s="8">
        <f t="shared" si="28"/>
        <v>4690.8360000000002</v>
      </c>
      <c r="F261" s="8">
        <f t="shared" si="32"/>
        <v>20358.458000000002</v>
      </c>
      <c r="G261" s="33">
        <v>15918.217000000001</v>
      </c>
      <c r="H261" s="19">
        <f t="shared" si="29"/>
        <v>16475.091333333334</v>
      </c>
      <c r="I261" s="14">
        <f t="shared" si="31"/>
        <v>-299.15533333333588</v>
      </c>
      <c r="J261" s="22">
        <f t="shared" si="30"/>
        <v>1714.9403333333357</v>
      </c>
      <c r="K261" s="18">
        <f>SUM(J259:J261)</f>
        <v>4858.4503333333314</v>
      </c>
      <c r="L261" s="8">
        <f t="shared" si="35"/>
        <v>4858.4503333333314</v>
      </c>
      <c r="M261" s="23">
        <f t="shared" si="33"/>
        <v>20163.508999999998</v>
      </c>
      <c r="N261" s="21">
        <f t="shared" si="34"/>
        <v>0.81707461401352988</v>
      </c>
    </row>
    <row r="262" spans="1:14" x14ac:dyDescent="0.2">
      <c r="A262">
        <f t="shared" si="27"/>
        <v>4</v>
      </c>
      <c r="B262" s="1">
        <v>38078</v>
      </c>
      <c r="C262" s="33">
        <f>1808.331-208.433</f>
        <v>1599.8979999999999</v>
      </c>
      <c r="D262" s="2"/>
      <c r="E262" s="8">
        <f t="shared" si="28"/>
        <v>6290.7340000000004</v>
      </c>
      <c r="F262" s="8">
        <f t="shared" si="32"/>
        <v>20325.647000000001</v>
      </c>
      <c r="G262" s="33">
        <v>15761.593000000001</v>
      </c>
      <c r="H262" s="19">
        <f t="shared" si="29"/>
        <v>16096.566666666666</v>
      </c>
      <c r="I262" s="14">
        <f t="shared" si="31"/>
        <v>-378.52466666666805</v>
      </c>
      <c r="J262" s="22">
        <f t="shared" si="30"/>
        <v>1978.422666666668</v>
      </c>
      <c r="K262" s="18"/>
      <c r="L262" s="8">
        <f t="shared" si="35"/>
        <v>6836.8729999999996</v>
      </c>
      <c r="M262" s="23">
        <f t="shared" si="33"/>
        <v>20480.454333333339</v>
      </c>
      <c r="N262" s="21">
        <f t="shared" si="34"/>
        <v>0.78594773361391712</v>
      </c>
    </row>
    <row r="263" spans="1:14" x14ac:dyDescent="0.2">
      <c r="A263">
        <f t="shared" si="27"/>
        <v>5</v>
      </c>
      <c r="B263" s="1">
        <v>38108</v>
      </c>
      <c r="C263" s="33">
        <f>1714.935-197.681</f>
        <v>1517.2539999999999</v>
      </c>
      <c r="D263" s="2"/>
      <c r="E263" s="8">
        <f t="shared" si="28"/>
        <v>7807.9880000000003</v>
      </c>
      <c r="F263" s="8">
        <f t="shared" si="32"/>
        <v>19979.543000000001</v>
      </c>
      <c r="G263" s="33">
        <v>15255.352000000001</v>
      </c>
      <c r="H263" s="19">
        <f t="shared" si="29"/>
        <v>15645.054000000002</v>
      </c>
      <c r="I263" s="14">
        <f t="shared" si="31"/>
        <v>-451.51266666666379</v>
      </c>
      <c r="J263" s="22">
        <f t="shared" si="30"/>
        <v>1968.7666666666637</v>
      </c>
      <c r="K263" s="18"/>
      <c r="L263" s="8">
        <f t="shared" si="35"/>
        <v>8805.6396666666624</v>
      </c>
      <c r="M263" s="23">
        <f t="shared" si="33"/>
        <v>20631.672999999999</v>
      </c>
      <c r="N263" s="21">
        <f t="shared" si="34"/>
        <v>0.75830273192096453</v>
      </c>
    </row>
    <row r="264" spans="1:14" x14ac:dyDescent="0.2">
      <c r="A264">
        <f t="shared" ref="A264:A327" si="36">MONTH(B264)</f>
        <v>6</v>
      </c>
      <c r="B264" s="1">
        <v>38139</v>
      </c>
      <c r="C264" s="33">
        <f>1725.88-209.222</f>
        <v>1516.6580000000001</v>
      </c>
      <c r="D264" s="2">
        <f>SUM(C262:C264)</f>
        <v>4633.8100000000004</v>
      </c>
      <c r="E264" s="8">
        <f t="shared" ref="E264:E327" si="37">IF(MONTH($B264)=1,C264,C264+E263)</f>
        <v>9324.6460000000006</v>
      </c>
      <c r="F264" s="8">
        <f t="shared" si="32"/>
        <v>19554.517</v>
      </c>
      <c r="G264" s="33">
        <v>14718.535</v>
      </c>
      <c r="H264" s="19">
        <f t="shared" si="29"/>
        <v>15245.159999999998</v>
      </c>
      <c r="I264" s="14">
        <f t="shared" si="31"/>
        <v>-399.89400000000387</v>
      </c>
      <c r="J264" s="22">
        <f t="shared" si="30"/>
        <v>1916.552000000004</v>
      </c>
      <c r="K264" s="18">
        <f>SUM(J262:J264)</f>
        <v>5863.7413333333361</v>
      </c>
      <c r="L264" s="8">
        <f t="shared" si="35"/>
        <v>10722.191666666666</v>
      </c>
      <c r="M264" s="24">
        <f t="shared" si="33"/>
        <v>20675.694666666666</v>
      </c>
      <c r="N264" s="21">
        <f t="shared" si="34"/>
        <v>0.73734693057632683</v>
      </c>
    </row>
    <row r="265" spans="1:14" x14ac:dyDescent="0.2">
      <c r="A265">
        <f t="shared" si="36"/>
        <v>7</v>
      </c>
      <c r="B265" s="1">
        <v>38169</v>
      </c>
      <c r="C265" s="33">
        <f>1912.242-204.75</f>
        <v>1707.492</v>
      </c>
      <c r="D265" s="2"/>
      <c r="E265" s="8">
        <f t="shared" si="37"/>
        <v>11032.138000000001</v>
      </c>
      <c r="F265" s="8">
        <f t="shared" si="32"/>
        <v>19651.267999999996</v>
      </c>
      <c r="G265" s="33">
        <v>14679.323</v>
      </c>
      <c r="H265" s="19">
        <f t="shared" si="29"/>
        <v>14884.403333333335</v>
      </c>
      <c r="I265" s="14">
        <f t="shared" si="31"/>
        <v>-360.75666666666257</v>
      </c>
      <c r="J265" s="22">
        <f t="shared" si="30"/>
        <v>2068.2486666666628</v>
      </c>
      <c r="K265" s="18"/>
      <c r="L265" s="8">
        <f t="shared" si="35"/>
        <v>12790.440333333328</v>
      </c>
      <c r="M265" s="23">
        <f t="shared" si="33"/>
        <v>21129.68033333333</v>
      </c>
      <c r="N265" s="21">
        <f t="shared" si="34"/>
        <v>0.70443107034857988</v>
      </c>
    </row>
    <row r="266" spans="1:14" x14ac:dyDescent="0.2">
      <c r="A266">
        <f t="shared" si="36"/>
        <v>8</v>
      </c>
      <c r="B266" s="1">
        <v>38200</v>
      </c>
      <c r="C266" s="33">
        <f>2040.208-253.75</f>
        <v>1786.4580000000001</v>
      </c>
      <c r="D266" s="2"/>
      <c r="E266" s="8">
        <f t="shared" si="37"/>
        <v>12818.596000000001</v>
      </c>
      <c r="F266" s="8">
        <f t="shared" si="32"/>
        <v>19311.857999999997</v>
      </c>
      <c r="G266" s="33">
        <v>14607.56</v>
      </c>
      <c r="H266" s="19">
        <f t="shared" ref="H266:H329" si="38">AVERAGE(G264:G266)</f>
        <v>14668.472666666667</v>
      </c>
      <c r="I266" s="14">
        <f t="shared" si="31"/>
        <v>-215.93066666666891</v>
      </c>
      <c r="J266" s="22">
        <f t="shared" ref="J266:J329" si="39">C266-I266</f>
        <v>2002.388666666669</v>
      </c>
      <c r="K266" s="18"/>
      <c r="L266" s="8">
        <f t="shared" si="35"/>
        <v>14792.828999999998</v>
      </c>
      <c r="M266" s="23">
        <f t="shared" si="33"/>
        <v>21168.46366666667</v>
      </c>
      <c r="N266" s="21">
        <f t="shared" si="34"/>
        <v>0.69293987970249626</v>
      </c>
    </row>
    <row r="267" spans="1:14" x14ac:dyDescent="0.2">
      <c r="A267">
        <f t="shared" si="36"/>
        <v>9</v>
      </c>
      <c r="B267" s="1">
        <v>38231</v>
      </c>
      <c r="C267" s="33">
        <v>1742.7819999999999</v>
      </c>
      <c r="D267" s="2">
        <f>SUM(C265:C267)</f>
        <v>5236.732</v>
      </c>
      <c r="E267" s="8">
        <f t="shared" si="37"/>
        <v>14561.378000000001</v>
      </c>
      <c r="F267" s="8">
        <f t="shared" si="32"/>
        <v>19461.288999999997</v>
      </c>
      <c r="G267" s="33">
        <v>14747.09</v>
      </c>
      <c r="H267" s="19">
        <f t="shared" si="38"/>
        <v>14677.991</v>
      </c>
      <c r="I267" s="14">
        <f t="shared" ref="I267:I330" si="40">H267-H266</f>
        <v>9.5183333333334303</v>
      </c>
      <c r="J267" s="22">
        <f t="shared" si="39"/>
        <v>1733.2636666666665</v>
      </c>
      <c r="K267" s="18">
        <f>SUM(J265:J267)</f>
        <v>5803.900999999998</v>
      </c>
      <c r="L267" s="8">
        <f t="shared" si="35"/>
        <v>16526.092666666664</v>
      </c>
      <c r="M267" s="23">
        <f t="shared" si="33"/>
        <v>21192.528333333335</v>
      </c>
      <c r="N267" s="21">
        <f t="shared" si="34"/>
        <v>0.6926021647409224</v>
      </c>
    </row>
    <row r="268" spans="1:14" x14ac:dyDescent="0.2">
      <c r="A268">
        <f t="shared" si="36"/>
        <v>10</v>
      </c>
      <c r="B268" s="1">
        <v>38261</v>
      </c>
      <c r="C268" s="33">
        <v>2047.683</v>
      </c>
      <c r="D268" s="2"/>
      <c r="E268" s="8">
        <f t="shared" si="37"/>
        <v>16609.061000000002</v>
      </c>
      <c r="F268" s="8">
        <f t="shared" si="32"/>
        <v>19595.011999999999</v>
      </c>
      <c r="G268" s="33">
        <v>15483.721</v>
      </c>
      <c r="H268" s="19">
        <f t="shared" si="38"/>
        <v>14946.123666666666</v>
      </c>
      <c r="I268" s="14">
        <f t="shared" si="40"/>
        <v>268.13266666666641</v>
      </c>
      <c r="J268" s="22">
        <f t="shared" si="39"/>
        <v>1779.5503333333336</v>
      </c>
      <c r="K268" s="18"/>
      <c r="L268" s="8">
        <f t="shared" si="35"/>
        <v>18305.642999999996</v>
      </c>
      <c r="M268" s="23">
        <f t="shared" si="33"/>
        <v>21211.619999999995</v>
      </c>
      <c r="N268" s="21">
        <f t="shared" si="34"/>
        <v>0.70461962201221173</v>
      </c>
    </row>
    <row r="269" spans="1:14" x14ac:dyDescent="0.2">
      <c r="A269">
        <f t="shared" si="36"/>
        <v>11</v>
      </c>
      <c r="B269" s="1">
        <v>38292</v>
      </c>
      <c r="C269" s="33">
        <v>1729.0550000000001</v>
      </c>
      <c r="D269" s="2"/>
      <c r="E269" s="8">
        <f t="shared" si="37"/>
        <v>18338.116000000002</v>
      </c>
      <c r="F269" s="8">
        <f t="shared" si="32"/>
        <v>19713.509000000002</v>
      </c>
      <c r="G269" s="33">
        <v>15656.553</v>
      </c>
      <c r="H269" s="19">
        <f t="shared" si="38"/>
        <v>15295.788</v>
      </c>
      <c r="I269" s="14">
        <f t="shared" si="40"/>
        <v>349.66433333333407</v>
      </c>
      <c r="J269" s="22">
        <f t="shared" si="39"/>
        <v>1379.390666666666</v>
      </c>
      <c r="K269" s="18"/>
      <c r="L269" s="8">
        <f t="shared" si="35"/>
        <v>19685.033666666663</v>
      </c>
      <c r="M269" s="23">
        <f t="shared" si="33"/>
        <v>20920.925999999996</v>
      </c>
      <c r="N269" s="21">
        <f t="shared" si="34"/>
        <v>0.73112385178361627</v>
      </c>
    </row>
    <row r="270" spans="1:14" x14ac:dyDescent="0.2">
      <c r="A270">
        <f t="shared" si="36"/>
        <v>12</v>
      </c>
      <c r="B270" s="1">
        <v>38322</v>
      </c>
      <c r="C270" s="33">
        <v>1920.3440000000001</v>
      </c>
      <c r="D270" s="2">
        <f>SUM(C268:C270)</f>
        <v>5697.0820000000003</v>
      </c>
      <c r="E270" s="8">
        <f t="shared" si="37"/>
        <v>20258.460000000003</v>
      </c>
      <c r="F270" s="3">
        <f t="shared" si="32"/>
        <v>20258.460000000003</v>
      </c>
      <c r="G270" s="33">
        <v>16177.911</v>
      </c>
      <c r="H270" s="19">
        <f t="shared" si="38"/>
        <v>15772.728333333333</v>
      </c>
      <c r="I270" s="14">
        <f t="shared" si="40"/>
        <v>476.94033333333209</v>
      </c>
      <c r="J270" s="22">
        <f t="shared" si="39"/>
        <v>1443.403666666668</v>
      </c>
      <c r="K270" s="18">
        <f>SUM(J268:J270)</f>
        <v>4602.3446666666678</v>
      </c>
      <c r="L270" s="8">
        <f t="shared" si="35"/>
        <v>21128.437333333331</v>
      </c>
      <c r="M270" s="20">
        <f t="shared" si="33"/>
        <v>21128.437333333331</v>
      </c>
      <c r="N270" s="21">
        <f t="shared" si="34"/>
        <v>0.74651655891510016</v>
      </c>
    </row>
    <row r="271" spans="1:14" x14ac:dyDescent="0.2">
      <c r="A271">
        <f t="shared" si="36"/>
        <v>1</v>
      </c>
      <c r="B271" s="1">
        <v>38353</v>
      </c>
      <c r="C271" s="8">
        <v>2043.346</v>
      </c>
      <c r="D271" s="2"/>
      <c r="E271" s="8">
        <f t="shared" si="37"/>
        <v>2043.346</v>
      </c>
      <c r="F271" s="8">
        <f t="shared" si="32"/>
        <v>20578.483000000004</v>
      </c>
      <c r="G271" s="33">
        <v>16611.946</v>
      </c>
      <c r="H271" s="19">
        <f t="shared" si="38"/>
        <v>16148.803333333335</v>
      </c>
      <c r="I271" s="14">
        <f t="shared" si="40"/>
        <v>376.07500000000255</v>
      </c>
      <c r="J271" s="22">
        <f t="shared" si="39"/>
        <v>1667.2709999999975</v>
      </c>
      <c r="K271" s="18"/>
      <c r="L271" s="8">
        <f t="shared" si="35"/>
        <v>1667.2709999999975</v>
      </c>
      <c r="M271" s="23">
        <f t="shared" si="33"/>
        <v>21127.984333333334</v>
      </c>
      <c r="N271" s="21">
        <f t="shared" si="34"/>
        <v>0.76433241707092647</v>
      </c>
    </row>
    <row r="272" spans="1:14" x14ac:dyDescent="0.2">
      <c r="A272">
        <f t="shared" si="36"/>
        <v>2</v>
      </c>
      <c r="B272" s="1">
        <v>38384</v>
      </c>
      <c r="C272" s="8">
        <v>2292.6</v>
      </c>
      <c r="D272" s="2"/>
      <c r="E272" s="8">
        <f t="shared" si="37"/>
        <v>4335.9459999999999</v>
      </c>
      <c r="F272" s="8">
        <f t="shared" si="32"/>
        <v>21319.355</v>
      </c>
      <c r="G272" s="33">
        <v>16824.974999999999</v>
      </c>
      <c r="H272" s="19">
        <f t="shared" si="38"/>
        <v>16538.277333333335</v>
      </c>
      <c r="I272" s="14">
        <f t="shared" si="40"/>
        <v>389.47400000000016</v>
      </c>
      <c r="J272" s="22">
        <f t="shared" si="39"/>
        <v>1903.1259999999997</v>
      </c>
      <c r="K272" s="18"/>
      <c r="L272" s="8">
        <f t="shared" si="35"/>
        <v>3570.3969999999972</v>
      </c>
      <c r="M272" s="23">
        <f t="shared" si="33"/>
        <v>21555.324333333334</v>
      </c>
      <c r="N272" s="21">
        <f t="shared" si="34"/>
        <v>0.76724790022103284</v>
      </c>
    </row>
    <row r="273" spans="1:14" x14ac:dyDescent="0.2">
      <c r="A273">
        <f t="shared" si="36"/>
        <v>3</v>
      </c>
      <c r="B273" s="1">
        <v>38412</v>
      </c>
      <c r="C273" s="8">
        <v>2355.4459999999999</v>
      </c>
      <c r="D273" s="2">
        <f>SUM(C271:C273)</f>
        <v>6691.3919999999998</v>
      </c>
      <c r="E273" s="8">
        <f t="shared" si="37"/>
        <v>6691.3919999999998</v>
      </c>
      <c r="F273" s="8">
        <f t="shared" si="32"/>
        <v>22259.016</v>
      </c>
      <c r="G273" s="33">
        <v>17278.543000000001</v>
      </c>
      <c r="H273" s="19">
        <f t="shared" si="38"/>
        <v>16905.154666666669</v>
      </c>
      <c r="I273" s="14">
        <f t="shared" si="40"/>
        <v>366.87733333333381</v>
      </c>
      <c r="J273" s="22">
        <f t="shared" si="39"/>
        <v>1988.5686666666661</v>
      </c>
      <c r="K273" s="18">
        <f>SUM(J271:J273)</f>
        <v>5558.9656666666633</v>
      </c>
      <c r="L273" s="8">
        <f t="shared" si="35"/>
        <v>5558.9656666666633</v>
      </c>
      <c r="M273" s="23">
        <f t="shared" si="33"/>
        <v>21828.952666666664</v>
      </c>
      <c r="N273" s="21">
        <f t="shared" si="34"/>
        <v>0.77443727717094035</v>
      </c>
    </row>
    <row r="274" spans="1:14" x14ac:dyDescent="0.2">
      <c r="A274">
        <f t="shared" si="36"/>
        <v>4</v>
      </c>
      <c r="B274" s="1">
        <v>38443</v>
      </c>
      <c r="C274" s="8">
        <v>2261.4949999999999</v>
      </c>
      <c r="D274" s="2"/>
      <c r="E274" s="8">
        <f t="shared" si="37"/>
        <v>8952.8869999999988</v>
      </c>
      <c r="F274" s="8">
        <f t="shared" ref="F274:F337" si="41">SUM(C263:C274)</f>
        <v>22920.613000000001</v>
      </c>
      <c r="G274" s="33">
        <v>17226.843000000001</v>
      </c>
      <c r="H274" s="19">
        <f t="shared" si="38"/>
        <v>17110.120333333332</v>
      </c>
      <c r="I274" s="14">
        <f t="shared" si="40"/>
        <v>204.96566666666331</v>
      </c>
      <c r="J274" s="22">
        <f t="shared" si="39"/>
        <v>2056.5293333333366</v>
      </c>
      <c r="K274" s="18"/>
      <c r="L274" s="8">
        <f t="shared" si="35"/>
        <v>7615.4949999999999</v>
      </c>
      <c r="M274" s="23">
        <f t="shared" si="33"/>
        <v>21907.059333333335</v>
      </c>
      <c r="N274" s="21">
        <f t="shared" si="34"/>
        <v>0.78103227242822693</v>
      </c>
    </row>
    <row r="275" spans="1:14" x14ac:dyDescent="0.2">
      <c r="A275">
        <f t="shared" si="36"/>
        <v>5</v>
      </c>
      <c r="B275" s="1">
        <v>38473</v>
      </c>
      <c r="C275" s="8">
        <v>1871.0329999999999</v>
      </c>
      <c r="D275" s="2"/>
      <c r="E275" s="8">
        <f t="shared" si="37"/>
        <v>10823.919999999998</v>
      </c>
      <c r="F275" s="8">
        <f t="shared" si="41"/>
        <v>23274.392</v>
      </c>
      <c r="G275" s="8">
        <v>17451.003000000001</v>
      </c>
      <c r="H275" s="19">
        <f t="shared" si="38"/>
        <v>17318.796333333332</v>
      </c>
      <c r="I275" s="14">
        <f t="shared" si="40"/>
        <v>208.67599999999948</v>
      </c>
      <c r="J275" s="22">
        <f t="shared" si="39"/>
        <v>1662.3570000000004</v>
      </c>
      <c r="K275" s="18"/>
      <c r="L275" s="8">
        <f t="shared" si="35"/>
        <v>9277.8520000000008</v>
      </c>
      <c r="M275" s="23">
        <f t="shared" ref="M275:M338" si="42">SUM(J264:J275)</f>
        <v>21600.649666666668</v>
      </c>
      <c r="N275" s="21">
        <f t="shared" ref="N275:N338" si="43">H275/M275</f>
        <v>0.80177201151773991</v>
      </c>
    </row>
    <row r="276" spans="1:14" x14ac:dyDescent="0.2">
      <c r="A276">
        <f t="shared" si="36"/>
        <v>6</v>
      </c>
      <c r="B276" s="1">
        <v>38504</v>
      </c>
      <c r="C276" s="8">
        <f>1997.499-6.851</f>
        <v>1990.6479999999999</v>
      </c>
      <c r="D276" s="2">
        <f>SUM(C274:C276)</f>
        <v>6123.1760000000004</v>
      </c>
      <c r="E276" s="8">
        <f t="shared" si="37"/>
        <v>12814.567999999997</v>
      </c>
      <c r="F276" s="8">
        <f t="shared" si="41"/>
        <v>23748.381999999998</v>
      </c>
      <c r="G276" s="8">
        <f>17593.127+67.187</f>
        <v>17660.314000000002</v>
      </c>
      <c r="H276" s="19">
        <f t="shared" si="38"/>
        <v>17446.053333333333</v>
      </c>
      <c r="I276" s="14">
        <f t="shared" si="40"/>
        <v>127.25700000000143</v>
      </c>
      <c r="J276" s="22">
        <f t="shared" si="39"/>
        <v>1863.3909999999985</v>
      </c>
      <c r="K276" s="18">
        <f>SUM(J274:J276)</f>
        <v>5582.2773333333353</v>
      </c>
      <c r="L276" s="8">
        <f t="shared" ref="L276:L339" si="44">IF(MONTH($B276)=1,J276,J276+L275)</f>
        <v>11141.242999999999</v>
      </c>
      <c r="M276" s="23">
        <f t="shared" si="42"/>
        <v>21547.488666666664</v>
      </c>
      <c r="N276" s="21">
        <f t="shared" si="43"/>
        <v>0.80965599301239533</v>
      </c>
    </row>
    <row r="277" spans="1:14" x14ac:dyDescent="0.2">
      <c r="A277">
        <f t="shared" si="36"/>
        <v>7</v>
      </c>
      <c r="B277" s="1">
        <v>38534</v>
      </c>
      <c r="C277" s="8">
        <v>1975.078</v>
      </c>
      <c r="D277" s="2"/>
      <c r="E277" s="8">
        <f t="shared" si="37"/>
        <v>14789.645999999997</v>
      </c>
      <c r="F277" s="8">
        <f t="shared" si="41"/>
        <v>24015.968000000001</v>
      </c>
      <c r="G277" s="8">
        <v>17775.117999999999</v>
      </c>
      <c r="H277" s="19">
        <f t="shared" si="38"/>
        <v>17628.811666666665</v>
      </c>
      <c r="I277" s="14">
        <f t="shared" si="40"/>
        <v>182.75833333333139</v>
      </c>
      <c r="J277" s="22">
        <f t="shared" si="39"/>
        <v>1792.3196666666686</v>
      </c>
      <c r="K277" s="18"/>
      <c r="L277" s="8">
        <f t="shared" si="44"/>
        <v>12933.562666666667</v>
      </c>
      <c r="M277" s="23">
        <f t="shared" si="42"/>
        <v>21271.559666666672</v>
      </c>
      <c r="N277" s="21">
        <f t="shared" si="43"/>
        <v>0.82875030994044463</v>
      </c>
    </row>
    <row r="278" spans="1:14" x14ac:dyDescent="0.2">
      <c r="A278">
        <f t="shared" si="36"/>
        <v>8</v>
      </c>
      <c r="B278" s="1">
        <v>38565</v>
      </c>
      <c r="C278" s="8">
        <v>1719.9870000000001</v>
      </c>
      <c r="D278" s="2"/>
      <c r="E278" s="8">
        <f t="shared" si="37"/>
        <v>16509.632999999998</v>
      </c>
      <c r="F278" s="8">
        <f t="shared" si="41"/>
        <v>23949.497000000003</v>
      </c>
      <c r="G278" s="8">
        <v>17615.981</v>
      </c>
      <c r="H278" s="19">
        <f t="shared" si="38"/>
        <v>17683.804333333333</v>
      </c>
      <c r="I278" s="14">
        <f t="shared" si="40"/>
        <v>54.992666666668811</v>
      </c>
      <c r="J278" s="22">
        <f t="shared" si="39"/>
        <v>1664.9943333333313</v>
      </c>
      <c r="K278" s="18"/>
      <c r="L278" s="8">
        <f t="shared" si="44"/>
        <v>14598.556999999997</v>
      </c>
      <c r="M278" s="23">
        <f t="shared" si="42"/>
        <v>20934.165333333338</v>
      </c>
      <c r="N278" s="21">
        <f t="shared" si="43"/>
        <v>0.84473414878287623</v>
      </c>
    </row>
    <row r="279" spans="1:14" x14ac:dyDescent="0.2">
      <c r="A279">
        <f t="shared" si="36"/>
        <v>9</v>
      </c>
      <c r="B279" s="1">
        <v>38596</v>
      </c>
      <c r="C279" s="8">
        <v>1656.7070000000001</v>
      </c>
      <c r="D279" s="2">
        <f>SUM(C277:C279)</f>
        <v>5351.7719999999999</v>
      </c>
      <c r="E279" s="8">
        <f t="shared" si="37"/>
        <v>18166.339999999997</v>
      </c>
      <c r="F279" s="8">
        <f t="shared" si="41"/>
        <v>23863.422000000002</v>
      </c>
      <c r="G279" s="8">
        <v>17961.755000000001</v>
      </c>
      <c r="H279" s="19">
        <f t="shared" si="38"/>
        <v>17784.28466666667</v>
      </c>
      <c r="I279" s="14">
        <f t="shared" si="40"/>
        <v>100.4803333333366</v>
      </c>
      <c r="J279" s="22">
        <f t="shared" si="39"/>
        <v>1556.2266666666635</v>
      </c>
      <c r="K279" s="18">
        <f>SUM(J277:J279)</f>
        <v>5013.5406666666631</v>
      </c>
      <c r="L279" s="8">
        <f t="shared" si="44"/>
        <v>16154.783666666661</v>
      </c>
      <c r="M279" s="23">
        <f t="shared" si="42"/>
        <v>20757.128333333327</v>
      </c>
      <c r="N279" s="21">
        <f t="shared" si="43"/>
        <v>0.85677962679005815</v>
      </c>
    </row>
    <row r="280" spans="1:14" x14ac:dyDescent="0.2">
      <c r="A280">
        <f t="shared" si="36"/>
        <v>10</v>
      </c>
      <c r="B280" s="1">
        <v>38626</v>
      </c>
      <c r="C280" s="8">
        <v>1506.585</v>
      </c>
      <c r="D280" s="2"/>
      <c r="E280" s="8">
        <f t="shared" si="37"/>
        <v>19672.924999999996</v>
      </c>
      <c r="F280" s="8">
        <f t="shared" si="41"/>
        <v>23322.324000000001</v>
      </c>
      <c r="G280" s="8">
        <v>18549.398000000001</v>
      </c>
      <c r="H280" s="19">
        <f t="shared" si="38"/>
        <v>18042.378000000001</v>
      </c>
      <c r="I280" s="14">
        <f t="shared" si="40"/>
        <v>258.09333333333052</v>
      </c>
      <c r="J280" s="22">
        <f t="shared" si="39"/>
        <v>1248.4916666666695</v>
      </c>
      <c r="K280" s="18"/>
      <c r="L280" s="8">
        <f t="shared" si="44"/>
        <v>17403.275333333331</v>
      </c>
      <c r="M280" s="23">
        <f t="shared" si="42"/>
        <v>20226.069666666663</v>
      </c>
      <c r="N280" s="21">
        <f t="shared" si="43"/>
        <v>0.8920357883338319</v>
      </c>
    </row>
    <row r="281" spans="1:14" x14ac:dyDescent="0.2">
      <c r="A281">
        <f t="shared" si="36"/>
        <v>11</v>
      </c>
      <c r="B281" s="1">
        <v>38657</v>
      </c>
      <c r="C281" s="8">
        <v>1235.222</v>
      </c>
      <c r="D281" s="2"/>
      <c r="E281" s="8">
        <f t="shared" si="37"/>
        <v>20908.146999999997</v>
      </c>
      <c r="F281" s="8">
        <f t="shared" si="41"/>
        <v>22828.490999999998</v>
      </c>
      <c r="G281" s="8">
        <v>18792.607</v>
      </c>
      <c r="H281" s="19">
        <f t="shared" si="38"/>
        <v>18434.58666666667</v>
      </c>
      <c r="I281" s="14">
        <f t="shared" si="40"/>
        <v>392.20866666666916</v>
      </c>
      <c r="J281" s="22">
        <f t="shared" si="39"/>
        <v>843.01333333333082</v>
      </c>
      <c r="K281" s="18"/>
      <c r="L281" s="8">
        <f t="shared" si="44"/>
        <v>18246.288666666664</v>
      </c>
      <c r="M281" s="23">
        <f t="shared" si="42"/>
        <v>19689.692333333329</v>
      </c>
      <c r="N281" s="21">
        <f t="shared" si="43"/>
        <v>0.93625569940766162</v>
      </c>
    </row>
    <row r="282" spans="1:14" x14ac:dyDescent="0.2">
      <c r="A282">
        <f t="shared" si="36"/>
        <v>12</v>
      </c>
      <c r="B282" s="1">
        <v>38687</v>
      </c>
      <c r="C282" s="8">
        <v>1248.1420000000001</v>
      </c>
      <c r="D282" s="2">
        <f>SUM(C280:C282)</f>
        <v>3989.9489999999996</v>
      </c>
      <c r="E282" s="8">
        <f t="shared" si="37"/>
        <v>22156.288999999997</v>
      </c>
      <c r="F282" s="3">
        <f t="shared" si="41"/>
        <v>22156.288999999997</v>
      </c>
      <c r="G282" s="8">
        <v>18730.145</v>
      </c>
      <c r="H282" s="19">
        <f t="shared" si="38"/>
        <v>18690.716666666671</v>
      </c>
      <c r="I282" s="14">
        <f t="shared" si="40"/>
        <v>256.13000000000102</v>
      </c>
      <c r="J282" s="22">
        <f t="shared" si="39"/>
        <v>992.01199999999903</v>
      </c>
      <c r="K282" s="18">
        <f>SUM(J280:J282)</f>
        <v>3083.5169999999989</v>
      </c>
      <c r="L282" s="8">
        <f t="shared" si="44"/>
        <v>19238.300666666662</v>
      </c>
      <c r="M282" s="20">
        <f t="shared" si="42"/>
        <v>19238.300666666662</v>
      </c>
      <c r="N282" s="21">
        <f t="shared" si="43"/>
        <v>0.97153677918399695</v>
      </c>
    </row>
    <row r="283" spans="1:14" x14ac:dyDescent="0.2">
      <c r="A283">
        <f t="shared" si="36"/>
        <v>1</v>
      </c>
      <c r="B283" s="1">
        <v>38718</v>
      </c>
      <c r="C283" s="8">
        <v>1187.7529999999999</v>
      </c>
      <c r="D283" s="2"/>
      <c r="E283" s="8">
        <f t="shared" si="37"/>
        <v>1187.7529999999999</v>
      </c>
      <c r="F283" s="8">
        <f t="shared" si="41"/>
        <v>21300.696000000004</v>
      </c>
      <c r="G283" s="8">
        <v>18763.698</v>
      </c>
      <c r="H283" s="19">
        <f t="shared" si="38"/>
        <v>18762.149999999998</v>
      </c>
      <c r="I283" s="14">
        <f t="shared" si="40"/>
        <v>71.433333333327028</v>
      </c>
      <c r="J283" s="22">
        <f t="shared" si="39"/>
        <v>1116.3196666666729</v>
      </c>
      <c r="K283" s="18"/>
      <c r="L283" s="8">
        <f t="shared" si="44"/>
        <v>1116.3196666666729</v>
      </c>
      <c r="M283" s="23">
        <f t="shared" si="42"/>
        <v>18687.349333333339</v>
      </c>
      <c r="N283" s="21">
        <f t="shared" si="43"/>
        <v>1.0040027435315952</v>
      </c>
    </row>
    <row r="284" spans="1:14" x14ac:dyDescent="0.2">
      <c r="A284">
        <f t="shared" si="36"/>
        <v>2</v>
      </c>
      <c r="B284" s="1">
        <v>38749</v>
      </c>
      <c r="C284" s="8">
        <v>852.33900000000006</v>
      </c>
      <c r="D284" s="2"/>
      <c r="E284" s="8">
        <f t="shared" si="37"/>
        <v>2040.0920000000001</v>
      </c>
      <c r="F284" s="8">
        <f t="shared" si="41"/>
        <v>19860.435000000001</v>
      </c>
      <c r="G284" s="8">
        <v>18542.588</v>
      </c>
      <c r="H284" s="19">
        <f t="shared" si="38"/>
        <v>18678.810333333331</v>
      </c>
      <c r="I284" s="14">
        <f t="shared" si="40"/>
        <v>-83.339666666666744</v>
      </c>
      <c r="J284" s="22">
        <f t="shared" si="39"/>
        <v>935.6786666666668</v>
      </c>
      <c r="K284" s="18"/>
      <c r="L284" s="8">
        <f t="shared" si="44"/>
        <v>2051.9983333333398</v>
      </c>
      <c r="M284" s="23">
        <f t="shared" si="42"/>
        <v>17719.902000000006</v>
      </c>
      <c r="N284" s="21">
        <f t="shared" si="43"/>
        <v>1.054114765044035</v>
      </c>
    </row>
    <row r="285" spans="1:14" x14ac:dyDescent="0.2">
      <c r="A285">
        <f t="shared" si="36"/>
        <v>3</v>
      </c>
      <c r="B285" s="1">
        <v>38777</v>
      </c>
      <c r="C285" s="8">
        <v>1293.588</v>
      </c>
      <c r="D285" s="2">
        <f>SUM(C283:C285)</f>
        <v>3333.6800000000003</v>
      </c>
      <c r="E285" s="8">
        <f t="shared" si="37"/>
        <v>3333.6800000000003</v>
      </c>
      <c r="F285" s="8">
        <f t="shared" si="41"/>
        <v>18798.577000000001</v>
      </c>
      <c r="G285" s="8">
        <v>17845.147000000001</v>
      </c>
      <c r="H285" s="19">
        <f t="shared" si="38"/>
        <v>18383.811000000002</v>
      </c>
      <c r="I285" s="14">
        <f t="shared" si="40"/>
        <v>-294.99933333332956</v>
      </c>
      <c r="J285" s="22">
        <f t="shared" si="39"/>
        <v>1588.5873333333295</v>
      </c>
      <c r="K285" s="18">
        <f>SUM(J283:J285)</f>
        <v>3640.5856666666696</v>
      </c>
      <c r="L285" s="8">
        <f t="shared" si="44"/>
        <v>3640.5856666666696</v>
      </c>
      <c r="M285" s="23">
        <f t="shared" si="42"/>
        <v>17319.920666666669</v>
      </c>
      <c r="N285" s="21">
        <f t="shared" si="43"/>
        <v>1.0614258202337417</v>
      </c>
    </row>
    <row r="286" spans="1:14" x14ac:dyDescent="0.2">
      <c r="A286">
        <f t="shared" si="36"/>
        <v>4</v>
      </c>
      <c r="B286" s="1">
        <v>38808</v>
      </c>
      <c r="C286" s="8">
        <v>1251.8130000000001</v>
      </c>
      <c r="D286" s="2"/>
      <c r="E286" s="8">
        <f t="shared" si="37"/>
        <v>4585.4930000000004</v>
      </c>
      <c r="F286" s="8">
        <f t="shared" si="41"/>
        <v>17788.895000000004</v>
      </c>
      <c r="G286" s="8">
        <v>16973.315999999999</v>
      </c>
      <c r="H286" s="19">
        <f t="shared" si="38"/>
        <v>17787.017</v>
      </c>
      <c r="I286" s="14">
        <f t="shared" si="40"/>
        <v>-596.79400000000169</v>
      </c>
      <c r="J286" s="22">
        <f t="shared" si="39"/>
        <v>1848.6070000000018</v>
      </c>
      <c r="K286" s="18"/>
      <c r="L286" s="8">
        <f t="shared" si="44"/>
        <v>5489.1926666666714</v>
      </c>
      <c r="M286" s="23">
        <f t="shared" si="42"/>
        <v>17111.998333333333</v>
      </c>
      <c r="N286" s="21">
        <f t="shared" si="43"/>
        <v>1.0394470974995225</v>
      </c>
    </row>
    <row r="287" spans="1:14" x14ac:dyDescent="0.2">
      <c r="A287">
        <f t="shared" si="36"/>
        <v>5</v>
      </c>
      <c r="B287" s="1">
        <v>38838</v>
      </c>
      <c r="C287" s="8">
        <v>1159.68</v>
      </c>
      <c r="D287" s="2"/>
      <c r="E287" s="8">
        <f t="shared" si="37"/>
        <v>5745.1730000000007</v>
      </c>
      <c r="F287" s="8">
        <f t="shared" si="41"/>
        <v>17077.542000000001</v>
      </c>
      <c r="G287" s="8">
        <f>17130.36-287.408</f>
        <v>16842.952000000001</v>
      </c>
      <c r="H287" s="19">
        <f t="shared" si="38"/>
        <v>17220.471666666668</v>
      </c>
      <c r="I287" s="14">
        <f t="shared" si="40"/>
        <v>-566.54533333333166</v>
      </c>
      <c r="J287" s="22">
        <f t="shared" si="39"/>
        <v>1726.2253333333317</v>
      </c>
      <c r="K287" s="18"/>
      <c r="L287" s="8">
        <f t="shared" si="44"/>
        <v>7215.4180000000033</v>
      </c>
      <c r="M287" s="23">
        <f t="shared" si="42"/>
        <v>17175.866666666665</v>
      </c>
      <c r="N287" s="21">
        <f t="shared" si="43"/>
        <v>1.0025969577469165</v>
      </c>
    </row>
    <row r="288" spans="1:14" x14ac:dyDescent="0.2">
      <c r="A288">
        <f t="shared" si="36"/>
        <v>6</v>
      </c>
      <c r="B288" s="1">
        <v>38869</v>
      </c>
      <c r="C288" s="8">
        <v>1416.4880000000001</v>
      </c>
      <c r="D288" s="2">
        <f>SUM(C286:C288)</f>
        <v>3827.9810000000007</v>
      </c>
      <c r="E288" s="8">
        <f t="shared" si="37"/>
        <v>7161.661000000001</v>
      </c>
      <c r="F288" s="8">
        <f t="shared" si="41"/>
        <v>16503.382000000001</v>
      </c>
      <c r="G288" s="8">
        <f>16166.788-256.546</f>
        <v>15910.242</v>
      </c>
      <c r="H288" s="19">
        <f t="shared" si="38"/>
        <v>16575.50333333333</v>
      </c>
      <c r="I288" s="14">
        <f t="shared" si="40"/>
        <v>-644.9683333333378</v>
      </c>
      <c r="J288" s="22">
        <f t="shared" si="39"/>
        <v>2061.4563333333381</v>
      </c>
      <c r="K288" s="18">
        <f>SUM(J286:J288)</f>
        <v>5636.2886666666718</v>
      </c>
      <c r="L288" s="8">
        <f t="shared" si="44"/>
        <v>9276.8743333333405</v>
      </c>
      <c r="M288" s="23">
        <f t="shared" si="42"/>
        <v>17373.932000000004</v>
      </c>
      <c r="N288" s="21">
        <f t="shared" si="43"/>
        <v>0.9540444462044243</v>
      </c>
    </row>
    <row r="289" spans="1:14" x14ac:dyDescent="0.2">
      <c r="A289">
        <f t="shared" si="36"/>
        <v>7</v>
      </c>
      <c r="B289" s="1">
        <v>38899</v>
      </c>
      <c r="C289" s="8">
        <v>1492.1</v>
      </c>
      <c r="D289" s="2"/>
      <c r="E289" s="8">
        <f t="shared" si="37"/>
        <v>8653.7610000000004</v>
      </c>
      <c r="F289" s="8">
        <f t="shared" si="41"/>
        <v>16020.404</v>
      </c>
      <c r="G289" s="8">
        <f>15917.59-229.862</f>
        <v>15687.728000000001</v>
      </c>
      <c r="H289" s="19">
        <f t="shared" si="38"/>
        <v>16146.974000000002</v>
      </c>
      <c r="I289" s="14">
        <f t="shared" si="40"/>
        <v>-428.5293333333284</v>
      </c>
      <c r="J289" s="22">
        <f t="shared" si="39"/>
        <v>1920.6293333333283</v>
      </c>
      <c r="K289" s="18"/>
      <c r="L289" s="8">
        <f t="shared" si="44"/>
        <v>11197.503666666669</v>
      </c>
      <c r="M289" s="23">
        <f t="shared" si="42"/>
        <v>17502.241666666661</v>
      </c>
      <c r="N289" s="21">
        <f t="shared" si="43"/>
        <v>0.92256605225330701</v>
      </c>
    </row>
    <row r="290" spans="1:14" x14ac:dyDescent="0.2">
      <c r="A290">
        <f t="shared" si="36"/>
        <v>8</v>
      </c>
      <c r="B290" s="1">
        <v>38930</v>
      </c>
      <c r="C290" s="8">
        <v>1556.165</v>
      </c>
      <c r="D290" s="2"/>
      <c r="E290" s="8">
        <f t="shared" si="37"/>
        <v>10209.925999999999</v>
      </c>
      <c r="F290" s="8">
        <f t="shared" si="41"/>
        <v>15856.581999999999</v>
      </c>
      <c r="G290" s="8">
        <v>15233.163</v>
      </c>
      <c r="H290" s="19">
        <f t="shared" si="38"/>
        <v>15610.377666666667</v>
      </c>
      <c r="I290" s="14">
        <f t="shared" si="40"/>
        <v>-536.59633333333477</v>
      </c>
      <c r="J290" s="22">
        <f t="shared" si="39"/>
        <v>2092.7613333333347</v>
      </c>
      <c r="K290" s="18"/>
      <c r="L290" s="8">
        <f t="shared" si="44"/>
        <v>13290.265000000003</v>
      </c>
      <c r="M290" s="23">
        <f t="shared" si="42"/>
        <v>17930.008666666665</v>
      </c>
      <c r="N290" s="21">
        <f t="shared" si="43"/>
        <v>0.87062856225427376</v>
      </c>
    </row>
    <row r="291" spans="1:14" x14ac:dyDescent="0.2">
      <c r="A291">
        <f t="shared" si="36"/>
        <v>9</v>
      </c>
      <c r="B291" s="1">
        <v>38961</v>
      </c>
      <c r="C291" s="8">
        <v>1770.45</v>
      </c>
      <c r="D291" s="2">
        <f>SUM(C289:C291)</f>
        <v>4818.7150000000001</v>
      </c>
      <c r="E291" s="8">
        <f t="shared" si="37"/>
        <v>11980.376</v>
      </c>
      <c r="F291" s="8">
        <f t="shared" si="41"/>
        <v>15970.325000000001</v>
      </c>
      <c r="G291" s="8">
        <v>15144.04</v>
      </c>
      <c r="H291" s="19">
        <f t="shared" si="38"/>
        <v>15354.977000000001</v>
      </c>
      <c r="I291" s="14">
        <f t="shared" si="40"/>
        <v>-255.40066666666644</v>
      </c>
      <c r="J291" s="22">
        <f t="shared" si="39"/>
        <v>2025.8506666666665</v>
      </c>
      <c r="K291" s="18">
        <f>SUM(J289:J291)</f>
        <v>6039.2413333333297</v>
      </c>
      <c r="L291" s="8">
        <f t="shared" si="44"/>
        <v>15316.11566666667</v>
      </c>
      <c r="M291" s="23">
        <f t="shared" si="42"/>
        <v>18399.632666666668</v>
      </c>
      <c r="N291" s="21">
        <f t="shared" si="43"/>
        <v>0.83452627985435501</v>
      </c>
    </row>
    <row r="292" spans="1:14" x14ac:dyDescent="0.2">
      <c r="A292">
        <f t="shared" si="36"/>
        <v>10</v>
      </c>
      <c r="B292" s="1">
        <v>38991</v>
      </c>
      <c r="C292" s="8">
        <v>1849.7190000000001</v>
      </c>
      <c r="D292" s="2"/>
      <c r="E292" s="8">
        <f t="shared" si="37"/>
        <v>13830.095000000001</v>
      </c>
      <c r="F292" s="8">
        <f t="shared" si="41"/>
        <v>16313.459000000003</v>
      </c>
      <c r="G292" s="34">
        <v>15738.044</v>
      </c>
      <c r="H292" s="19">
        <f t="shared" si="38"/>
        <v>15371.749000000002</v>
      </c>
      <c r="I292" s="14">
        <f t="shared" si="40"/>
        <v>16.772000000000844</v>
      </c>
      <c r="J292" s="22">
        <f t="shared" si="39"/>
        <v>1832.9469999999992</v>
      </c>
      <c r="K292" s="18"/>
      <c r="L292" s="8">
        <f t="shared" si="44"/>
        <v>17149.062666666669</v>
      </c>
      <c r="M292" s="23">
        <f t="shared" si="42"/>
        <v>18984.088</v>
      </c>
      <c r="N292" s="21">
        <f t="shared" si="43"/>
        <v>0.80971753818250325</v>
      </c>
    </row>
    <row r="293" spans="1:14" x14ac:dyDescent="0.2">
      <c r="A293">
        <f t="shared" si="36"/>
        <v>11</v>
      </c>
      <c r="B293" s="1">
        <v>39022</v>
      </c>
      <c r="C293" s="8">
        <v>1632.6120000000001</v>
      </c>
      <c r="D293" s="2"/>
      <c r="E293" s="8">
        <f t="shared" si="37"/>
        <v>15462.707000000002</v>
      </c>
      <c r="F293" s="8">
        <f t="shared" si="41"/>
        <v>16710.849000000002</v>
      </c>
      <c r="G293" s="34">
        <v>16082.406000000001</v>
      </c>
      <c r="H293" s="19">
        <f t="shared" si="38"/>
        <v>15654.830000000002</v>
      </c>
      <c r="I293" s="14">
        <f t="shared" si="40"/>
        <v>283.08100000000013</v>
      </c>
      <c r="J293" s="22">
        <f t="shared" si="39"/>
        <v>1349.5309999999999</v>
      </c>
      <c r="K293" s="18"/>
      <c r="L293" s="8">
        <f t="shared" si="44"/>
        <v>18498.593666666668</v>
      </c>
      <c r="M293" s="23">
        <f t="shared" si="42"/>
        <v>19490.605666666666</v>
      </c>
      <c r="N293" s="21">
        <f t="shared" si="43"/>
        <v>0.80319874444811601</v>
      </c>
    </row>
    <row r="294" spans="1:14" x14ac:dyDescent="0.2">
      <c r="A294">
        <f t="shared" si="36"/>
        <v>12</v>
      </c>
      <c r="B294" s="1">
        <v>39052</v>
      </c>
      <c r="C294" s="8">
        <v>1727.393</v>
      </c>
      <c r="D294" s="10">
        <f>SUM(C292:C294)</f>
        <v>5209.7240000000002</v>
      </c>
      <c r="E294" s="8">
        <f t="shared" si="37"/>
        <v>17190.100000000002</v>
      </c>
      <c r="F294" s="3">
        <f t="shared" si="41"/>
        <v>17190.100000000002</v>
      </c>
      <c r="G294" s="34">
        <v>16184.263000000001</v>
      </c>
      <c r="H294" s="19">
        <f t="shared" si="38"/>
        <v>16001.571000000002</v>
      </c>
      <c r="I294" s="14">
        <f t="shared" si="40"/>
        <v>346.74099999999999</v>
      </c>
      <c r="J294" s="22">
        <f t="shared" si="39"/>
        <v>1380.652</v>
      </c>
      <c r="K294" s="25">
        <f>SUM(J292:J294)</f>
        <v>4563.1299999999992</v>
      </c>
      <c r="L294" s="8">
        <f t="shared" si="44"/>
        <v>19879.245666666669</v>
      </c>
      <c r="M294" s="20">
        <f t="shared" si="42"/>
        <v>19879.245666666669</v>
      </c>
      <c r="N294" s="21">
        <f t="shared" si="43"/>
        <v>0.80493854084369432</v>
      </c>
    </row>
    <row r="295" spans="1:14" x14ac:dyDescent="0.2">
      <c r="A295">
        <f t="shared" si="36"/>
        <v>1</v>
      </c>
      <c r="B295" s="1">
        <v>39083</v>
      </c>
      <c r="C295" s="8">
        <v>1712.172</v>
      </c>
      <c r="D295" s="10"/>
      <c r="E295" s="8">
        <f t="shared" si="37"/>
        <v>1712.172</v>
      </c>
      <c r="F295" s="8">
        <f t="shared" si="41"/>
        <v>17714.519</v>
      </c>
      <c r="G295" s="34">
        <v>16210.849</v>
      </c>
      <c r="H295" s="19">
        <f t="shared" si="38"/>
        <v>16159.172666666667</v>
      </c>
      <c r="I295" s="14">
        <f t="shared" si="40"/>
        <v>157.60166666666555</v>
      </c>
      <c r="J295" s="22">
        <f t="shared" si="39"/>
        <v>1554.5703333333345</v>
      </c>
      <c r="K295" s="25"/>
      <c r="L295" s="8">
        <f t="shared" si="44"/>
        <v>1554.5703333333345</v>
      </c>
      <c r="M295" s="23">
        <f t="shared" si="42"/>
        <v>20317.496333333325</v>
      </c>
      <c r="N295" s="21">
        <f t="shared" si="43"/>
        <v>0.79533286983571783</v>
      </c>
    </row>
    <row r="296" spans="1:14" x14ac:dyDescent="0.2">
      <c r="A296">
        <f t="shared" si="36"/>
        <v>2</v>
      </c>
      <c r="B296" s="1">
        <v>39114</v>
      </c>
      <c r="C296" s="8">
        <v>1632.865</v>
      </c>
      <c r="D296" s="10"/>
      <c r="E296" s="8">
        <f t="shared" si="37"/>
        <v>3345.0370000000003</v>
      </c>
      <c r="F296" s="8">
        <f t="shared" si="41"/>
        <v>18495.045000000002</v>
      </c>
      <c r="G296" s="34">
        <v>16374.9</v>
      </c>
      <c r="H296" s="19">
        <f t="shared" si="38"/>
        <v>16256.670666666667</v>
      </c>
      <c r="I296" s="14">
        <f t="shared" si="40"/>
        <v>97.497999999999593</v>
      </c>
      <c r="J296" s="22">
        <f t="shared" si="39"/>
        <v>1535.3670000000004</v>
      </c>
      <c r="K296" s="25"/>
      <c r="L296" s="8">
        <f t="shared" si="44"/>
        <v>3089.9373333333351</v>
      </c>
      <c r="M296" s="23">
        <f t="shared" si="42"/>
        <v>20917.184666666661</v>
      </c>
      <c r="N296" s="21">
        <f t="shared" si="43"/>
        <v>0.77719209949764778</v>
      </c>
    </row>
    <row r="297" spans="1:14" x14ac:dyDescent="0.2">
      <c r="A297">
        <f t="shared" si="36"/>
        <v>3</v>
      </c>
      <c r="B297" s="1">
        <v>39142</v>
      </c>
      <c r="C297" s="8">
        <v>1954.827</v>
      </c>
      <c r="D297" s="10">
        <f>SUM(C295:C297)</f>
        <v>5299.8640000000005</v>
      </c>
      <c r="E297" s="8">
        <f t="shared" si="37"/>
        <v>5299.8640000000005</v>
      </c>
      <c r="F297" s="8">
        <f t="shared" si="41"/>
        <v>19156.284000000003</v>
      </c>
      <c r="G297" s="34">
        <v>16427.623</v>
      </c>
      <c r="H297" s="19">
        <f t="shared" si="38"/>
        <v>16337.790666666668</v>
      </c>
      <c r="I297" s="14">
        <f t="shared" si="40"/>
        <v>81.1200000000008</v>
      </c>
      <c r="J297" s="22">
        <f t="shared" si="39"/>
        <v>1873.7069999999992</v>
      </c>
      <c r="K297" s="25">
        <f>SUM(J295:J297)</f>
        <v>4963.6443333333345</v>
      </c>
      <c r="L297" s="8">
        <f t="shared" si="44"/>
        <v>4963.6443333333345</v>
      </c>
      <c r="M297" s="23">
        <f t="shared" si="42"/>
        <v>21202.304333333333</v>
      </c>
      <c r="N297" s="21">
        <f t="shared" si="43"/>
        <v>0.77056674641638401</v>
      </c>
    </row>
    <row r="298" spans="1:14" x14ac:dyDescent="0.2">
      <c r="A298">
        <f t="shared" si="36"/>
        <v>4</v>
      </c>
      <c r="B298" s="1">
        <v>39173</v>
      </c>
      <c r="C298" s="8">
        <v>1653.02</v>
      </c>
      <c r="D298" s="10"/>
      <c r="E298" s="8">
        <f t="shared" si="37"/>
        <v>6952.884</v>
      </c>
      <c r="F298" s="8">
        <f t="shared" si="41"/>
        <v>19557.491000000002</v>
      </c>
      <c r="G298" s="34">
        <v>16243.323</v>
      </c>
      <c r="H298" s="19">
        <f t="shared" si="38"/>
        <v>16348.615333333335</v>
      </c>
      <c r="I298" s="14">
        <f t="shared" si="40"/>
        <v>10.824666666667326</v>
      </c>
      <c r="J298" s="22">
        <f t="shared" si="39"/>
        <v>1642.1953333333327</v>
      </c>
      <c r="K298" s="25"/>
      <c r="L298" s="8">
        <f t="shared" si="44"/>
        <v>6605.8396666666667</v>
      </c>
      <c r="M298" s="23">
        <f t="shared" si="42"/>
        <v>20995.892666666667</v>
      </c>
      <c r="N298" s="21">
        <f t="shared" si="43"/>
        <v>0.77865778763903637</v>
      </c>
    </row>
    <row r="299" spans="1:14" x14ac:dyDescent="0.2">
      <c r="A299">
        <f t="shared" si="36"/>
        <v>5</v>
      </c>
      <c r="B299" s="1">
        <v>39203</v>
      </c>
      <c r="C299" s="8">
        <v>1680.087</v>
      </c>
      <c r="D299" s="10"/>
      <c r="E299" s="8">
        <f t="shared" si="37"/>
        <v>8632.9709999999995</v>
      </c>
      <c r="F299" s="8">
        <f t="shared" si="41"/>
        <v>20077.898000000001</v>
      </c>
      <c r="G299" s="34">
        <v>16265.661</v>
      </c>
      <c r="H299" s="19">
        <f t="shared" si="38"/>
        <v>16312.202333333335</v>
      </c>
      <c r="I299" s="14">
        <f t="shared" si="40"/>
        <v>-36.413000000000466</v>
      </c>
      <c r="J299" s="22">
        <f t="shared" si="39"/>
        <v>1716.5000000000005</v>
      </c>
      <c r="K299" s="25"/>
      <c r="L299" s="8">
        <f t="shared" si="44"/>
        <v>8322.3396666666667</v>
      </c>
      <c r="M299" s="23">
        <f t="shared" si="42"/>
        <v>20986.167333333335</v>
      </c>
      <c r="N299" s="21">
        <f t="shared" si="43"/>
        <v>0.77728353511333548</v>
      </c>
    </row>
    <row r="300" spans="1:14" x14ac:dyDescent="0.2">
      <c r="A300">
        <f t="shared" si="36"/>
        <v>6</v>
      </c>
      <c r="B300" s="1">
        <v>39234</v>
      </c>
      <c r="C300" s="8">
        <v>2104.2550000000001</v>
      </c>
      <c r="D300" s="10">
        <f>SUM(C298:C300)</f>
        <v>5437.3620000000001</v>
      </c>
      <c r="E300" s="8">
        <f t="shared" si="37"/>
        <v>10737.225999999999</v>
      </c>
      <c r="F300" s="8">
        <f t="shared" si="41"/>
        <v>20765.665000000001</v>
      </c>
      <c r="G300" s="34">
        <v>16490.740000000002</v>
      </c>
      <c r="H300" s="19">
        <f t="shared" si="38"/>
        <v>16333.241333333333</v>
      </c>
      <c r="I300" s="14">
        <f t="shared" si="40"/>
        <v>21.03899999999885</v>
      </c>
      <c r="J300" s="22">
        <f t="shared" si="39"/>
        <v>2083.2160000000013</v>
      </c>
      <c r="K300" s="25">
        <f>SUM(J298:J300)</f>
        <v>5441.9113333333344</v>
      </c>
      <c r="L300" s="8">
        <f t="shared" si="44"/>
        <v>10405.555666666667</v>
      </c>
      <c r="M300" s="23">
        <f t="shared" si="42"/>
        <v>21007.926999999996</v>
      </c>
      <c r="N300" s="21">
        <f t="shared" si="43"/>
        <v>0.77747991666828131</v>
      </c>
    </row>
    <row r="301" spans="1:14" x14ac:dyDescent="0.2">
      <c r="A301">
        <f t="shared" si="36"/>
        <v>7</v>
      </c>
      <c r="B301" s="1">
        <v>39264</v>
      </c>
      <c r="C301" s="8">
        <v>1854.86</v>
      </c>
      <c r="D301" s="10"/>
      <c r="E301" s="8">
        <f t="shared" si="37"/>
        <v>12592.085999999999</v>
      </c>
      <c r="F301" s="8">
        <f t="shared" si="41"/>
        <v>21128.425000000003</v>
      </c>
      <c r="G301" s="34">
        <v>16341.093000000001</v>
      </c>
      <c r="H301" s="19">
        <f t="shared" si="38"/>
        <v>16365.831333333335</v>
      </c>
      <c r="I301" s="14">
        <f t="shared" si="40"/>
        <v>32.590000000001965</v>
      </c>
      <c r="J301" s="22">
        <f t="shared" si="39"/>
        <v>1822.2699999999979</v>
      </c>
      <c r="K301" s="25"/>
      <c r="L301" s="8">
        <f t="shared" si="44"/>
        <v>12227.825666666666</v>
      </c>
      <c r="M301" s="23">
        <f t="shared" si="42"/>
        <v>20909.567666666666</v>
      </c>
      <c r="N301" s="21">
        <f t="shared" si="43"/>
        <v>0.78269582586459674</v>
      </c>
    </row>
    <row r="302" spans="1:14" x14ac:dyDescent="0.2">
      <c r="A302">
        <f t="shared" si="36"/>
        <v>8</v>
      </c>
      <c r="B302" s="1">
        <v>39295</v>
      </c>
      <c r="C302" s="8">
        <v>2234.9340000000002</v>
      </c>
      <c r="D302" s="10"/>
      <c r="E302" s="8">
        <f t="shared" si="37"/>
        <v>14827.02</v>
      </c>
      <c r="F302" s="8">
        <f t="shared" si="41"/>
        <v>21807.194</v>
      </c>
      <c r="G302" s="34">
        <v>16340.182000000001</v>
      </c>
      <c r="H302" s="19">
        <f t="shared" si="38"/>
        <v>16390.671666666665</v>
      </c>
      <c r="I302" s="14">
        <f t="shared" si="40"/>
        <v>24.840333333329909</v>
      </c>
      <c r="J302" s="22">
        <f t="shared" si="39"/>
        <v>2210.0936666666703</v>
      </c>
      <c r="K302" s="25"/>
      <c r="L302" s="8">
        <f t="shared" si="44"/>
        <v>14437.919333333335</v>
      </c>
      <c r="M302" s="23">
        <f t="shared" si="42"/>
        <v>21026.9</v>
      </c>
      <c r="N302" s="21">
        <f t="shared" si="43"/>
        <v>0.77950965984841625</v>
      </c>
    </row>
    <row r="303" spans="1:14" x14ac:dyDescent="0.2">
      <c r="A303">
        <f t="shared" si="36"/>
        <v>9</v>
      </c>
      <c r="B303" s="1">
        <v>39326</v>
      </c>
      <c r="C303" s="8">
        <v>2082.0740000000001</v>
      </c>
      <c r="D303" s="10">
        <f>SUM(C301:C303)</f>
        <v>6171.8680000000004</v>
      </c>
      <c r="E303" s="8">
        <f t="shared" si="37"/>
        <v>16909.094000000001</v>
      </c>
      <c r="F303" s="8">
        <f t="shared" si="41"/>
        <v>22118.818000000003</v>
      </c>
      <c r="G303" s="34">
        <v>16293.721</v>
      </c>
      <c r="H303" s="19">
        <f t="shared" si="38"/>
        <v>16324.998666666666</v>
      </c>
      <c r="I303" s="14">
        <f t="shared" si="40"/>
        <v>-65.672999999998865</v>
      </c>
      <c r="J303" s="22">
        <f t="shared" si="39"/>
        <v>2147.7469999999989</v>
      </c>
      <c r="K303" s="25">
        <f>SUM(J301:J303)</f>
        <v>6180.1106666666674</v>
      </c>
      <c r="L303" s="8">
        <f t="shared" si="44"/>
        <v>16585.666333333334</v>
      </c>
      <c r="M303" s="23">
        <f t="shared" si="42"/>
        <v>21148.796333333335</v>
      </c>
      <c r="N303" s="21">
        <f t="shared" si="43"/>
        <v>0.77191147946969829</v>
      </c>
    </row>
    <row r="304" spans="1:14" x14ac:dyDescent="0.2">
      <c r="A304">
        <f t="shared" si="36"/>
        <v>10</v>
      </c>
      <c r="B304" s="1">
        <v>39356</v>
      </c>
      <c r="C304" s="8">
        <v>1995.9559999999999</v>
      </c>
      <c r="D304" s="10"/>
      <c r="E304" s="8">
        <f t="shared" si="37"/>
        <v>18905.05</v>
      </c>
      <c r="F304" s="8">
        <f t="shared" si="41"/>
        <v>22265.055</v>
      </c>
      <c r="G304" s="34">
        <v>16174.439</v>
      </c>
      <c r="H304" s="19">
        <f t="shared" si="38"/>
        <v>16269.447333333332</v>
      </c>
      <c r="I304" s="14">
        <f t="shared" si="40"/>
        <v>-55.551333333334696</v>
      </c>
      <c r="J304" s="22">
        <f t="shared" si="39"/>
        <v>2051.5073333333348</v>
      </c>
      <c r="K304" s="25"/>
      <c r="L304" s="8">
        <f t="shared" si="44"/>
        <v>18637.173666666669</v>
      </c>
      <c r="M304" s="23">
        <f t="shared" si="42"/>
        <v>21367.35666666667</v>
      </c>
      <c r="N304" s="21">
        <f t="shared" si="43"/>
        <v>0.76141600419456013</v>
      </c>
    </row>
    <row r="305" spans="1:14" x14ac:dyDescent="0.2">
      <c r="A305">
        <f t="shared" si="36"/>
        <v>11</v>
      </c>
      <c r="B305" s="1">
        <v>39387</v>
      </c>
      <c r="C305" s="8">
        <v>1965.972</v>
      </c>
      <c r="D305" s="10"/>
      <c r="E305" s="8">
        <f t="shared" si="37"/>
        <v>20871.022000000001</v>
      </c>
      <c r="F305" s="8">
        <f t="shared" si="41"/>
        <v>22598.415000000001</v>
      </c>
      <c r="G305" s="34">
        <v>16604.618999999999</v>
      </c>
      <c r="H305" s="19">
        <f t="shared" si="38"/>
        <v>16357.592999999999</v>
      </c>
      <c r="I305" s="14">
        <f t="shared" si="40"/>
        <v>88.145666666667239</v>
      </c>
      <c r="J305" s="22">
        <f t="shared" si="39"/>
        <v>1877.8263333333327</v>
      </c>
      <c r="K305" s="25"/>
      <c r="L305" s="8">
        <f t="shared" si="44"/>
        <v>20515.000000000004</v>
      </c>
      <c r="M305" s="23">
        <f t="shared" si="42"/>
        <v>21895.652000000006</v>
      </c>
      <c r="N305" s="21">
        <f t="shared" si="43"/>
        <v>0.74707037726028869</v>
      </c>
    </row>
    <row r="306" spans="1:14" x14ac:dyDescent="0.2">
      <c r="A306">
        <f t="shared" si="36"/>
        <v>12</v>
      </c>
      <c r="B306" s="1">
        <v>39417</v>
      </c>
      <c r="C306" s="8">
        <v>1818.396</v>
      </c>
      <c r="D306" s="10">
        <f>SUM(C304:C306)</f>
        <v>5780.3239999999996</v>
      </c>
      <c r="E306" s="8">
        <f t="shared" si="37"/>
        <v>22689.418000000001</v>
      </c>
      <c r="F306" s="3">
        <f t="shared" si="41"/>
        <v>22689.418000000001</v>
      </c>
      <c r="G306" s="34">
        <v>17174.099999999999</v>
      </c>
      <c r="H306" s="19">
        <f t="shared" si="38"/>
        <v>16651.052666666666</v>
      </c>
      <c r="I306" s="14">
        <f t="shared" si="40"/>
        <v>293.45966666666754</v>
      </c>
      <c r="J306" s="22">
        <f t="shared" si="39"/>
        <v>1524.9363333333324</v>
      </c>
      <c r="K306" s="25">
        <f>SUM(J304:J306)</f>
        <v>5454.2699999999995</v>
      </c>
      <c r="L306" s="8">
        <f t="shared" si="44"/>
        <v>22039.936333333335</v>
      </c>
      <c r="M306" s="20">
        <f t="shared" si="42"/>
        <v>22039.936333333335</v>
      </c>
      <c r="N306" s="21">
        <f t="shared" si="43"/>
        <v>0.75549459013107545</v>
      </c>
    </row>
    <row r="307" spans="1:14" x14ac:dyDescent="0.2">
      <c r="A307">
        <f t="shared" si="36"/>
        <v>1</v>
      </c>
      <c r="B307" s="1">
        <v>39448</v>
      </c>
      <c r="C307" s="8">
        <v>1920.425</v>
      </c>
      <c r="D307" s="10"/>
      <c r="E307" s="8">
        <f t="shared" si="37"/>
        <v>1920.425</v>
      </c>
      <c r="F307" s="8">
        <f t="shared" si="41"/>
        <v>22897.671000000002</v>
      </c>
      <c r="G307" s="34">
        <v>17073.634999999998</v>
      </c>
      <c r="H307" s="19">
        <f t="shared" si="38"/>
        <v>16950.784666666663</v>
      </c>
      <c r="I307" s="14">
        <f t="shared" si="40"/>
        <v>299.73199999999633</v>
      </c>
      <c r="J307" s="22">
        <f t="shared" si="39"/>
        <v>1620.6930000000036</v>
      </c>
      <c r="K307" s="25"/>
      <c r="L307" s="8">
        <f t="shared" si="44"/>
        <v>1620.6930000000036</v>
      </c>
      <c r="M307" s="23">
        <f t="shared" si="42"/>
        <v>22106.059000000005</v>
      </c>
      <c r="N307" s="21">
        <f t="shared" si="43"/>
        <v>0.76679360471564195</v>
      </c>
    </row>
    <row r="308" spans="1:14" x14ac:dyDescent="0.2">
      <c r="A308">
        <f t="shared" si="36"/>
        <v>2</v>
      </c>
      <c r="B308" s="1">
        <v>39479</v>
      </c>
      <c r="C308" s="8">
        <v>1966.605</v>
      </c>
      <c r="D308" s="10"/>
      <c r="E308" s="8">
        <f t="shared" si="37"/>
        <v>3887.0299999999997</v>
      </c>
      <c r="F308" s="8">
        <f t="shared" si="41"/>
        <v>23231.411</v>
      </c>
      <c r="G308" s="34">
        <v>16688.384999999998</v>
      </c>
      <c r="H308" s="19">
        <f t="shared" si="38"/>
        <v>16978.706666666665</v>
      </c>
      <c r="I308" s="14">
        <f t="shared" si="40"/>
        <v>27.922000000002299</v>
      </c>
      <c r="J308" s="22">
        <f t="shared" si="39"/>
        <v>1938.6829999999977</v>
      </c>
      <c r="K308" s="25"/>
      <c r="L308" s="8">
        <f t="shared" si="44"/>
        <v>3559.3760000000011</v>
      </c>
      <c r="M308" s="23">
        <f t="shared" si="42"/>
        <v>22509.375</v>
      </c>
      <c r="N308" s="21">
        <f t="shared" si="43"/>
        <v>0.75429489564533292</v>
      </c>
    </row>
    <row r="309" spans="1:14" x14ac:dyDescent="0.2">
      <c r="A309">
        <f t="shared" si="36"/>
        <v>3</v>
      </c>
      <c r="B309" s="1">
        <v>39508</v>
      </c>
      <c r="C309" s="8">
        <v>2164.2750000000001</v>
      </c>
      <c r="D309" s="10">
        <f>SUM(C307:C309)</f>
        <v>6051.3050000000003</v>
      </c>
      <c r="E309" s="8">
        <f t="shared" si="37"/>
        <v>6051.3050000000003</v>
      </c>
      <c r="F309" s="8">
        <f t="shared" si="41"/>
        <v>23440.859</v>
      </c>
      <c r="G309" s="34">
        <v>17045.281999999999</v>
      </c>
      <c r="H309" s="19">
        <f t="shared" si="38"/>
        <v>16935.767333333333</v>
      </c>
      <c r="I309" s="14">
        <f t="shared" si="40"/>
        <v>-42.939333333331888</v>
      </c>
      <c r="J309" s="22">
        <f t="shared" si="39"/>
        <v>2207.214333333332</v>
      </c>
      <c r="K309" s="25">
        <f>SUM(J307:J309)</f>
        <v>5766.5903333333335</v>
      </c>
      <c r="L309" s="8">
        <f t="shared" si="44"/>
        <v>5766.5903333333335</v>
      </c>
      <c r="M309" s="23">
        <f t="shared" si="42"/>
        <v>22842.882333333335</v>
      </c>
      <c r="N309" s="21">
        <f t="shared" si="43"/>
        <v>0.74140238023377281</v>
      </c>
    </row>
    <row r="310" spans="1:14" x14ac:dyDescent="0.2">
      <c r="A310">
        <f t="shared" si="36"/>
        <v>4</v>
      </c>
      <c r="B310" s="1">
        <v>39539</v>
      </c>
      <c r="C310" s="8">
        <v>2030.6759999999999</v>
      </c>
      <c r="D310" s="10"/>
      <c r="E310" s="8">
        <f t="shared" si="37"/>
        <v>8081.9809999999998</v>
      </c>
      <c r="F310" s="8">
        <f t="shared" si="41"/>
        <v>23818.515000000003</v>
      </c>
      <c r="G310" s="34">
        <v>16609.275000000001</v>
      </c>
      <c r="H310" s="19">
        <f t="shared" si="38"/>
        <v>16780.980666666666</v>
      </c>
      <c r="I310" s="14">
        <f t="shared" si="40"/>
        <v>-154.78666666666686</v>
      </c>
      <c r="J310" s="22">
        <f t="shared" si="39"/>
        <v>2185.4626666666668</v>
      </c>
      <c r="K310" s="25"/>
      <c r="L310" s="8">
        <f t="shared" si="44"/>
        <v>7952.0529999999999</v>
      </c>
      <c r="M310" s="23">
        <f t="shared" si="42"/>
        <v>23386.149666666672</v>
      </c>
      <c r="N310" s="21">
        <f t="shared" si="43"/>
        <v>0.71756064618817317</v>
      </c>
    </row>
    <row r="311" spans="1:14" x14ac:dyDescent="0.2">
      <c r="A311">
        <f t="shared" si="36"/>
        <v>5</v>
      </c>
      <c r="B311" s="1">
        <v>39569</v>
      </c>
      <c r="C311" s="8">
        <v>2275.4430000000002</v>
      </c>
      <c r="D311" s="10"/>
      <c r="E311" s="8">
        <f t="shared" si="37"/>
        <v>10357.423999999999</v>
      </c>
      <c r="F311" s="8">
        <f t="shared" si="41"/>
        <v>24413.870999999999</v>
      </c>
      <c r="G311" s="34">
        <v>16872.654999999999</v>
      </c>
      <c r="H311" s="19">
        <f t="shared" si="38"/>
        <v>16842.403999999999</v>
      </c>
      <c r="I311" s="14">
        <f t="shared" si="40"/>
        <v>61.423333333332266</v>
      </c>
      <c r="J311" s="22">
        <f t="shared" si="39"/>
        <v>2214.0196666666679</v>
      </c>
      <c r="K311" s="25"/>
      <c r="L311" s="8">
        <f t="shared" si="44"/>
        <v>10166.072666666667</v>
      </c>
      <c r="M311" s="23">
        <f t="shared" si="42"/>
        <v>23883.669333333335</v>
      </c>
      <c r="N311" s="21">
        <f t="shared" si="43"/>
        <v>0.70518494310645274</v>
      </c>
    </row>
    <row r="312" spans="1:14" x14ac:dyDescent="0.2">
      <c r="A312">
        <f t="shared" si="36"/>
        <v>6</v>
      </c>
      <c r="B312" s="1">
        <v>39600</v>
      </c>
      <c r="C312" s="8">
        <v>2278.7779999999998</v>
      </c>
      <c r="D312" s="10">
        <f>SUM(C310:C312)</f>
        <v>6584.8970000000008</v>
      </c>
      <c r="E312" s="8">
        <f t="shared" si="37"/>
        <v>12636.201999999999</v>
      </c>
      <c r="F312" s="8">
        <f t="shared" si="41"/>
        <v>24588.393999999997</v>
      </c>
      <c r="G312" s="34">
        <v>17075.689999999999</v>
      </c>
      <c r="H312" s="19">
        <f t="shared" si="38"/>
        <v>16852.539999999997</v>
      </c>
      <c r="I312" s="14">
        <f t="shared" si="40"/>
        <v>10.135999999998603</v>
      </c>
      <c r="J312" s="22">
        <f t="shared" si="39"/>
        <v>2268.6420000000012</v>
      </c>
      <c r="K312" s="25">
        <f>SUM(J310:J312)</f>
        <v>6668.1243333333368</v>
      </c>
      <c r="L312" s="8">
        <f t="shared" si="44"/>
        <v>12434.714666666669</v>
      </c>
      <c r="M312" s="23">
        <f t="shared" si="42"/>
        <v>24069.095333333335</v>
      </c>
      <c r="N312" s="21">
        <f t="shared" si="43"/>
        <v>0.70017338693494158</v>
      </c>
    </row>
    <row r="313" spans="1:14" x14ac:dyDescent="0.2">
      <c r="A313">
        <f t="shared" si="36"/>
        <v>7</v>
      </c>
      <c r="B313" s="1">
        <v>39630</v>
      </c>
      <c r="C313" s="8">
        <v>2127.498</v>
      </c>
      <c r="D313" s="10"/>
      <c r="E313" s="8">
        <f t="shared" si="37"/>
        <v>14763.699999999999</v>
      </c>
      <c r="F313" s="8">
        <f t="shared" si="41"/>
        <v>24861.031999999996</v>
      </c>
      <c r="G313" s="34">
        <v>16885.133999999998</v>
      </c>
      <c r="H313" s="19">
        <f t="shared" si="38"/>
        <v>16944.492999999999</v>
      </c>
      <c r="I313" s="14">
        <f t="shared" si="40"/>
        <v>91.953000000001339</v>
      </c>
      <c r="J313" s="22">
        <f t="shared" si="39"/>
        <v>2035.5449999999987</v>
      </c>
      <c r="K313" s="25"/>
      <c r="L313" s="8">
        <f t="shared" si="44"/>
        <v>14470.259666666667</v>
      </c>
      <c r="M313" s="26">
        <f t="shared" si="42"/>
        <v>24282.370333333332</v>
      </c>
      <c r="N313" s="21">
        <f t="shared" si="43"/>
        <v>0.69781050067997885</v>
      </c>
    </row>
    <row r="314" spans="1:14" x14ac:dyDescent="0.2">
      <c r="A314">
        <f t="shared" si="36"/>
        <v>8</v>
      </c>
      <c r="B314" s="1">
        <v>39661</v>
      </c>
      <c r="C314" s="8">
        <v>2535.6309999999999</v>
      </c>
      <c r="D314" s="10"/>
      <c r="E314" s="8">
        <f t="shared" si="37"/>
        <v>17299.330999999998</v>
      </c>
      <c r="F314" s="8">
        <f t="shared" si="41"/>
        <v>25161.728999999996</v>
      </c>
      <c r="G314" s="34">
        <v>17888.282999999999</v>
      </c>
      <c r="H314" s="19">
        <f t="shared" si="38"/>
        <v>17283.035666666663</v>
      </c>
      <c r="I314" s="14">
        <f t="shared" si="40"/>
        <v>338.54266666666445</v>
      </c>
      <c r="J314" s="22">
        <f t="shared" si="39"/>
        <v>2197.0883333333354</v>
      </c>
      <c r="K314" s="25"/>
      <c r="L314" s="8">
        <f t="shared" si="44"/>
        <v>16667.348000000002</v>
      </c>
      <c r="M314" s="23">
        <f t="shared" si="42"/>
        <v>24269.365000000002</v>
      </c>
      <c r="N314" s="21">
        <f t="shared" si="43"/>
        <v>0.71213382248223889</v>
      </c>
    </row>
    <row r="315" spans="1:14" x14ac:dyDescent="0.2">
      <c r="A315">
        <f t="shared" si="36"/>
        <v>9</v>
      </c>
      <c r="B315" s="1">
        <v>39692</v>
      </c>
      <c r="C315" s="8">
        <v>2087.5149999999999</v>
      </c>
      <c r="D315" s="10">
        <f>SUM(C313:C315)</f>
        <v>6750.6440000000002</v>
      </c>
      <c r="E315" s="8">
        <f t="shared" si="37"/>
        <v>19386.845999999998</v>
      </c>
      <c r="F315" s="8">
        <f t="shared" si="41"/>
        <v>25167.17</v>
      </c>
      <c r="G315" s="34">
        <v>18026.638999999999</v>
      </c>
      <c r="H315" s="19">
        <f t="shared" si="38"/>
        <v>17600.018666666667</v>
      </c>
      <c r="I315" s="14">
        <f t="shared" si="40"/>
        <v>316.98300000000381</v>
      </c>
      <c r="J315" s="22">
        <f t="shared" si="39"/>
        <v>1770.5319999999961</v>
      </c>
      <c r="K315" s="25">
        <f>SUM(J313:J315)</f>
        <v>6003.1653333333306</v>
      </c>
      <c r="L315" s="8">
        <f t="shared" si="44"/>
        <v>18437.879999999997</v>
      </c>
      <c r="M315" s="23">
        <f t="shared" si="42"/>
        <v>23892.149999999998</v>
      </c>
      <c r="N315" s="21">
        <f t="shared" si="43"/>
        <v>0.73664440691468402</v>
      </c>
    </row>
    <row r="316" spans="1:14" x14ac:dyDescent="0.2">
      <c r="A316">
        <f t="shared" si="36"/>
        <v>10</v>
      </c>
      <c r="B316" s="1">
        <v>39722</v>
      </c>
      <c r="C316" s="8">
        <v>2276.6320000000001</v>
      </c>
      <c r="D316" s="10"/>
      <c r="E316" s="8">
        <f t="shared" si="37"/>
        <v>21663.477999999999</v>
      </c>
      <c r="F316" s="11">
        <f t="shared" si="41"/>
        <v>25447.845999999998</v>
      </c>
      <c r="G316" s="34">
        <v>18505.134999999998</v>
      </c>
      <c r="H316" s="19">
        <f t="shared" si="38"/>
        <v>18140.019</v>
      </c>
      <c r="I316" s="14">
        <f t="shared" si="40"/>
        <v>540.0003333333334</v>
      </c>
      <c r="J316" s="22">
        <f t="shared" si="39"/>
        <v>1736.6316666666667</v>
      </c>
      <c r="K316" s="25"/>
      <c r="L316" s="8">
        <f t="shared" si="44"/>
        <v>20174.511666666665</v>
      </c>
      <c r="M316" s="23">
        <f t="shared" si="42"/>
        <v>23577.274333333335</v>
      </c>
      <c r="N316" s="21">
        <f t="shared" si="43"/>
        <v>0.76938575441495405</v>
      </c>
    </row>
    <row r="317" spans="1:14" x14ac:dyDescent="0.2">
      <c r="A317">
        <f t="shared" si="36"/>
        <v>11</v>
      </c>
      <c r="B317" s="1">
        <v>39753</v>
      </c>
      <c r="C317" s="8">
        <v>1899.519</v>
      </c>
      <c r="D317" s="10"/>
      <c r="E317" s="8">
        <f t="shared" si="37"/>
        <v>23562.996999999999</v>
      </c>
      <c r="F317" s="8">
        <f t="shared" si="41"/>
        <v>25381.393000000004</v>
      </c>
      <c r="G317" s="34">
        <v>19022.405999999999</v>
      </c>
      <c r="H317" s="19">
        <f t="shared" si="38"/>
        <v>18518.059999999998</v>
      </c>
      <c r="I317" s="14">
        <f t="shared" si="40"/>
        <v>378.04099999999744</v>
      </c>
      <c r="J317" s="22">
        <f t="shared" si="39"/>
        <v>1521.4780000000026</v>
      </c>
      <c r="K317" s="25"/>
      <c r="L317" s="8">
        <f t="shared" si="44"/>
        <v>21695.989666666668</v>
      </c>
      <c r="M317" s="23">
        <f t="shared" si="42"/>
        <v>23220.925999999999</v>
      </c>
      <c r="N317" s="21">
        <f t="shared" si="43"/>
        <v>0.79747293454188684</v>
      </c>
    </row>
    <row r="318" spans="1:14" x14ac:dyDescent="0.2">
      <c r="A318">
        <f t="shared" si="36"/>
        <v>12</v>
      </c>
      <c r="B318" s="1">
        <v>39783</v>
      </c>
      <c r="C318" s="8">
        <v>1701.454</v>
      </c>
      <c r="D318" s="10">
        <f>SUM(C316:C318)</f>
        <v>5877.6049999999996</v>
      </c>
      <c r="E318" s="8">
        <f t="shared" si="37"/>
        <v>25264.451000000001</v>
      </c>
      <c r="F318" s="3">
        <f t="shared" si="41"/>
        <v>25264.451000000001</v>
      </c>
      <c r="G318" s="34">
        <v>19357</v>
      </c>
      <c r="H318" s="19">
        <f t="shared" si="38"/>
        <v>18961.513666666666</v>
      </c>
      <c r="I318" s="14">
        <f t="shared" si="40"/>
        <v>443.45366666666814</v>
      </c>
      <c r="J318" s="22">
        <f t="shared" si="39"/>
        <v>1258.0003333333318</v>
      </c>
      <c r="K318" s="25">
        <f>SUM(J316:J318)</f>
        <v>4516.1100000000006</v>
      </c>
      <c r="L318" s="8">
        <f t="shared" si="44"/>
        <v>22953.99</v>
      </c>
      <c r="M318" s="20">
        <f t="shared" si="42"/>
        <v>22953.99</v>
      </c>
      <c r="N318" s="21">
        <f t="shared" si="43"/>
        <v>0.82606612909854293</v>
      </c>
    </row>
    <row r="319" spans="1:14" x14ac:dyDescent="0.2">
      <c r="A319">
        <f t="shared" si="36"/>
        <v>1</v>
      </c>
      <c r="B319" s="1">
        <v>39814</v>
      </c>
      <c r="C319" s="8">
        <v>2061.2240000000002</v>
      </c>
      <c r="D319" s="10"/>
      <c r="E319" s="8">
        <f t="shared" si="37"/>
        <v>2061.2240000000002</v>
      </c>
      <c r="F319" s="8">
        <f t="shared" si="41"/>
        <v>25405.25</v>
      </c>
      <c r="G319" s="35">
        <v>20042.925999999999</v>
      </c>
      <c r="H319" s="19">
        <f t="shared" si="38"/>
        <v>19474.110666666667</v>
      </c>
      <c r="I319" s="14">
        <f t="shared" si="40"/>
        <v>512.59700000000157</v>
      </c>
      <c r="J319" s="22">
        <f t="shared" si="39"/>
        <v>1548.6269999999986</v>
      </c>
      <c r="K319" s="25"/>
      <c r="L319" s="8">
        <f t="shared" si="44"/>
        <v>1548.6269999999986</v>
      </c>
      <c r="M319" s="23">
        <f t="shared" si="42"/>
        <v>22881.923999999999</v>
      </c>
      <c r="N319" s="21">
        <f t="shared" si="43"/>
        <v>0.8510696332470411</v>
      </c>
    </row>
    <row r="320" spans="1:14" x14ac:dyDescent="0.2">
      <c r="A320">
        <f t="shared" si="36"/>
        <v>2</v>
      </c>
      <c r="B320" s="1">
        <v>39845</v>
      </c>
      <c r="C320" s="8">
        <v>1701.4649999999999</v>
      </c>
      <c r="D320" s="10"/>
      <c r="E320" s="8">
        <f t="shared" si="37"/>
        <v>3762.6890000000003</v>
      </c>
      <c r="F320" s="8">
        <f t="shared" si="41"/>
        <v>25140.110000000004</v>
      </c>
      <c r="G320" s="34">
        <v>19706</v>
      </c>
      <c r="H320" s="19">
        <f t="shared" si="38"/>
        <v>19701.975333333332</v>
      </c>
      <c r="I320" s="14">
        <f t="shared" si="40"/>
        <v>227.86466666666456</v>
      </c>
      <c r="J320" s="19">
        <f t="shared" si="39"/>
        <v>1473.6003333333354</v>
      </c>
      <c r="K320" s="25"/>
      <c r="L320" s="8">
        <f t="shared" si="44"/>
        <v>3022.2273333333342</v>
      </c>
      <c r="M320" s="23">
        <f t="shared" si="42"/>
        <v>22416.841333333337</v>
      </c>
      <c r="N320" s="21">
        <f t="shared" si="43"/>
        <v>0.87889167971390059</v>
      </c>
    </row>
    <row r="321" spans="1:14" x14ac:dyDescent="0.2">
      <c r="A321">
        <f t="shared" si="36"/>
        <v>3</v>
      </c>
      <c r="B321" s="1">
        <v>39873</v>
      </c>
      <c r="C321" s="8">
        <v>1724.8689999999999</v>
      </c>
      <c r="D321" s="10">
        <f>SUM(C319:C321)</f>
        <v>5487.558</v>
      </c>
      <c r="E321" s="8">
        <f t="shared" si="37"/>
        <v>5487.558</v>
      </c>
      <c r="F321" s="8">
        <f t="shared" si="41"/>
        <v>24700.704000000002</v>
      </c>
      <c r="G321" s="34">
        <v>19269.488000000001</v>
      </c>
      <c r="H321" s="19">
        <f t="shared" si="38"/>
        <v>19672.804666666667</v>
      </c>
      <c r="I321" s="14">
        <f t="shared" si="40"/>
        <v>-29.170666666665056</v>
      </c>
      <c r="J321" s="19">
        <f t="shared" si="39"/>
        <v>1754.039666666665</v>
      </c>
      <c r="K321" s="25">
        <f>SUM(J319:J321)</f>
        <v>4776.2669999999989</v>
      </c>
      <c r="L321" s="8">
        <f t="shared" si="44"/>
        <v>4776.2669999999989</v>
      </c>
      <c r="M321" s="23">
        <f t="shared" si="42"/>
        <v>21963.666666666664</v>
      </c>
      <c r="N321" s="21">
        <f t="shared" si="43"/>
        <v>0.89569765218315112</v>
      </c>
    </row>
    <row r="322" spans="1:14" x14ac:dyDescent="0.2">
      <c r="A322">
        <f t="shared" si="36"/>
        <v>4</v>
      </c>
      <c r="B322" s="1">
        <v>39904</v>
      </c>
      <c r="C322" s="8">
        <v>1722.1679999999999</v>
      </c>
      <c r="D322" s="10"/>
      <c r="E322" s="8">
        <f t="shared" si="37"/>
        <v>7209.7259999999997</v>
      </c>
      <c r="F322" s="8">
        <f t="shared" si="41"/>
        <v>24392.195999999996</v>
      </c>
      <c r="G322" s="34">
        <v>19071.685000000001</v>
      </c>
      <c r="H322" s="19">
        <f t="shared" si="38"/>
        <v>19349.057666666664</v>
      </c>
      <c r="I322" s="14">
        <f t="shared" si="40"/>
        <v>-323.74700000000303</v>
      </c>
      <c r="J322" s="19">
        <f t="shared" si="39"/>
        <v>2045.9150000000029</v>
      </c>
      <c r="K322" s="25"/>
      <c r="L322" s="8">
        <f t="shared" si="44"/>
        <v>6822.1820000000016</v>
      </c>
      <c r="M322" s="23">
        <f t="shared" si="42"/>
        <v>21824.119000000002</v>
      </c>
      <c r="N322" s="21">
        <f t="shared" si="43"/>
        <v>0.88659054996294062</v>
      </c>
    </row>
    <row r="323" spans="1:14" x14ac:dyDescent="0.2">
      <c r="A323">
        <f t="shared" si="36"/>
        <v>5</v>
      </c>
      <c r="B323" s="1">
        <v>39934</v>
      </c>
      <c r="C323" s="8">
        <v>1750.7539999999999</v>
      </c>
      <c r="D323" s="10"/>
      <c r="E323" s="8">
        <f t="shared" si="37"/>
        <v>8960.48</v>
      </c>
      <c r="F323" s="8">
        <f t="shared" si="41"/>
        <v>23867.506999999998</v>
      </c>
      <c r="G323" s="34">
        <v>18074.13</v>
      </c>
      <c r="H323" s="19">
        <f t="shared" si="38"/>
        <v>18805.100999999999</v>
      </c>
      <c r="I323" s="14">
        <f t="shared" si="40"/>
        <v>-543.95666666666511</v>
      </c>
      <c r="J323" s="19">
        <f t="shared" si="39"/>
        <v>2294.710666666665</v>
      </c>
      <c r="K323" s="25"/>
      <c r="L323" s="8">
        <f t="shared" si="44"/>
        <v>9116.8926666666666</v>
      </c>
      <c r="M323" s="23">
        <f t="shared" si="42"/>
        <v>21904.81</v>
      </c>
      <c r="N323" s="21">
        <f t="shared" si="43"/>
        <v>0.85849185635483705</v>
      </c>
    </row>
    <row r="324" spans="1:14" x14ac:dyDescent="0.2">
      <c r="A324">
        <f t="shared" si="36"/>
        <v>6</v>
      </c>
      <c r="B324" s="1">
        <v>39965</v>
      </c>
      <c r="C324" s="8">
        <v>1609.116</v>
      </c>
      <c r="D324" s="10">
        <f>SUM(C322:C324)</f>
        <v>5082.0379999999996</v>
      </c>
      <c r="E324" s="8">
        <f t="shared" si="37"/>
        <v>10569.596</v>
      </c>
      <c r="F324" s="8">
        <f t="shared" si="41"/>
        <v>23197.845000000001</v>
      </c>
      <c r="G324" s="34">
        <v>17978.003000000001</v>
      </c>
      <c r="H324" s="19">
        <f t="shared" si="38"/>
        <v>18374.606</v>
      </c>
      <c r="I324" s="14">
        <f t="shared" si="40"/>
        <v>-430.49499999999898</v>
      </c>
      <c r="J324" s="19">
        <f t="shared" si="39"/>
        <v>2039.610999999999</v>
      </c>
      <c r="K324" s="25">
        <f>SUM(J322:J324)</f>
        <v>6380.2366666666667</v>
      </c>
      <c r="L324" s="8">
        <f t="shared" si="44"/>
        <v>11156.503666666666</v>
      </c>
      <c r="M324" s="23">
        <f t="shared" si="42"/>
        <v>21675.779000000002</v>
      </c>
      <c r="N324" s="21">
        <f t="shared" si="43"/>
        <v>0.84770222099053505</v>
      </c>
    </row>
    <row r="325" spans="1:14" x14ac:dyDescent="0.2">
      <c r="A325">
        <f t="shared" si="36"/>
        <v>7</v>
      </c>
      <c r="B325" s="1">
        <v>39995</v>
      </c>
      <c r="C325" s="8">
        <v>1804.9839999999999</v>
      </c>
      <c r="D325" s="10"/>
      <c r="E325" s="8">
        <f t="shared" si="37"/>
        <v>12374.58</v>
      </c>
      <c r="F325" s="8">
        <f t="shared" si="41"/>
        <v>22875.331000000002</v>
      </c>
      <c r="G325" s="34">
        <v>17579.496999999999</v>
      </c>
      <c r="H325" s="19">
        <f t="shared" si="38"/>
        <v>17877.210000000003</v>
      </c>
      <c r="I325" s="14">
        <f t="shared" si="40"/>
        <v>-497.395999999997</v>
      </c>
      <c r="J325" s="19">
        <f t="shared" si="39"/>
        <v>2302.3799999999969</v>
      </c>
      <c r="K325" s="25"/>
      <c r="L325" s="8">
        <f t="shared" si="44"/>
        <v>13458.883666666663</v>
      </c>
      <c r="M325" s="23">
        <f t="shared" si="42"/>
        <v>21942.613999999994</v>
      </c>
      <c r="N325" s="21">
        <f t="shared" si="43"/>
        <v>0.81472562931654391</v>
      </c>
    </row>
    <row r="326" spans="1:14" x14ac:dyDescent="0.2">
      <c r="A326">
        <f t="shared" si="36"/>
        <v>8</v>
      </c>
      <c r="B326" s="1">
        <v>40026</v>
      </c>
      <c r="C326" s="8">
        <v>1915.7650000000001</v>
      </c>
      <c r="D326" s="10"/>
      <c r="E326" s="8">
        <f t="shared" si="37"/>
        <v>14290.344999999999</v>
      </c>
      <c r="F326" s="8">
        <f t="shared" si="41"/>
        <v>22255.465</v>
      </c>
      <c r="G326" s="34">
        <v>17023.982</v>
      </c>
      <c r="H326" s="19">
        <f t="shared" si="38"/>
        <v>17527.160666666667</v>
      </c>
      <c r="I326" s="14">
        <f t="shared" si="40"/>
        <v>-350.04933333333611</v>
      </c>
      <c r="J326" s="19">
        <f t="shared" si="39"/>
        <v>2265.8143333333364</v>
      </c>
      <c r="K326" s="25"/>
      <c r="L326" s="8">
        <f t="shared" si="44"/>
        <v>15724.698</v>
      </c>
      <c r="M326" s="23">
        <f t="shared" si="42"/>
        <v>22011.339999999997</v>
      </c>
      <c r="N326" s="21">
        <f t="shared" si="43"/>
        <v>0.79627867574925781</v>
      </c>
    </row>
    <row r="327" spans="1:14" x14ac:dyDescent="0.2">
      <c r="A327">
        <f t="shared" si="36"/>
        <v>9</v>
      </c>
      <c r="B327" s="1">
        <v>40057</v>
      </c>
      <c r="C327" s="8">
        <v>1753.3920000000001</v>
      </c>
      <c r="D327" s="10">
        <f>SUM(C325:C327)</f>
        <v>5474.1409999999996</v>
      </c>
      <c r="E327" s="8">
        <f t="shared" si="37"/>
        <v>16043.736999999999</v>
      </c>
      <c r="F327" s="8">
        <f t="shared" si="41"/>
        <v>21921.342000000001</v>
      </c>
      <c r="G327" s="34">
        <v>16809.111000000001</v>
      </c>
      <c r="H327" s="19">
        <f t="shared" si="38"/>
        <v>17137.53</v>
      </c>
      <c r="I327" s="14">
        <f t="shared" si="40"/>
        <v>-389.63066666666782</v>
      </c>
      <c r="J327" s="19">
        <f t="shared" si="39"/>
        <v>2143.0226666666676</v>
      </c>
      <c r="K327" s="25">
        <f>SUM(J325:J327)</f>
        <v>6711.2170000000006</v>
      </c>
      <c r="L327" s="8">
        <f t="shared" si="44"/>
        <v>17867.720666666668</v>
      </c>
      <c r="M327" s="23">
        <f t="shared" si="42"/>
        <v>22383.830666666665</v>
      </c>
      <c r="N327" s="21">
        <f t="shared" si="43"/>
        <v>0.76562096341805774</v>
      </c>
    </row>
    <row r="328" spans="1:14" x14ac:dyDescent="0.2">
      <c r="A328">
        <f t="shared" ref="A328:A390" si="45">MONTH(B328)</f>
        <v>10</v>
      </c>
      <c r="B328" s="1">
        <v>40087</v>
      </c>
      <c r="C328" s="8">
        <v>2072.87</v>
      </c>
      <c r="D328" s="10"/>
      <c r="E328" s="8">
        <f t="shared" ref="E328:E367" si="46">IF(MONTH($B328)=1,C328,C328+E327)</f>
        <v>18116.607</v>
      </c>
      <c r="F328" s="8">
        <f t="shared" si="41"/>
        <v>21717.58</v>
      </c>
      <c r="G328" s="34">
        <v>16633.923999999999</v>
      </c>
      <c r="H328" s="19">
        <f t="shared" si="38"/>
        <v>16822.339</v>
      </c>
      <c r="I328" s="14">
        <f t="shared" si="40"/>
        <v>-315.19099999999889</v>
      </c>
      <c r="J328" s="19">
        <f t="shared" si="39"/>
        <v>2388.0609999999988</v>
      </c>
      <c r="K328" s="25"/>
      <c r="L328" s="8">
        <f t="shared" si="44"/>
        <v>20255.781666666666</v>
      </c>
      <c r="M328" s="23">
        <f t="shared" si="42"/>
        <v>23035.260000000002</v>
      </c>
      <c r="N328" s="21">
        <f t="shared" si="43"/>
        <v>0.73028648254892714</v>
      </c>
    </row>
    <row r="329" spans="1:14" x14ac:dyDescent="0.2">
      <c r="A329">
        <f t="shared" si="45"/>
        <v>11</v>
      </c>
      <c r="B329" s="1">
        <v>40118</v>
      </c>
      <c r="C329" s="8">
        <v>1717.3030000000001</v>
      </c>
      <c r="D329" s="10"/>
      <c r="E329" s="8">
        <f t="shared" si="46"/>
        <v>19833.91</v>
      </c>
      <c r="F329" s="8">
        <f t="shared" si="41"/>
        <v>21535.364000000001</v>
      </c>
      <c r="G329" s="34">
        <v>16326.449000000001</v>
      </c>
      <c r="H329" s="19">
        <f t="shared" si="38"/>
        <v>16589.828000000001</v>
      </c>
      <c r="I329" s="14">
        <f t="shared" si="40"/>
        <v>-232.5109999999986</v>
      </c>
      <c r="J329" s="19">
        <f t="shared" si="39"/>
        <v>1949.8139999999987</v>
      </c>
      <c r="K329" s="25"/>
      <c r="L329" s="8">
        <f t="shared" si="44"/>
        <v>22205.595666666664</v>
      </c>
      <c r="M329" s="23">
        <f t="shared" si="42"/>
        <v>23463.595999999994</v>
      </c>
      <c r="N329" s="21">
        <f t="shared" si="43"/>
        <v>0.70704541622690764</v>
      </c>
    </row>
    <row r="330" spans="1:14" x14ac:dyDescent="0.2">
      <c r="A330">
        <f t="shared" si="45"/>
        <v>12</v>
      </c>
      <c r="B330" s="1">
        <v>40148</v>
      </c>
      <c r="C330" s="33">
        <v>1525.855</v>
      </c>
      <c r="D330" s="12">
        <f>SUM(C328:C330)</f>
        <v>5316.0280000000002</v>
      </c>
      <c r="E330" s="8">
        <f t="shared" si="46"/>
        <v>21359.764999999999</v>
      </c>
      <c r="F330" s="8">
        <f t="shared" si="41"/>
        <v>21359.764999999999</v>
      </c>
      <c r="G330" s="36">
        <f>18266.751</f>
        <v>18266.751</v>
      </c>
      <c r="H330" s="19">
        <f t="shared" ref="H330:H364" si="47">AVERAGE(G328:G330)</f>
        <v>17075.707999999999</v>
      </c>
      <c r="I330" s="14">
        <f t="shared" si="40"/>
        <v>485.87999999999738</v>
      </c>
      <c r="J330" s="19">
        <f>C330-I330+2214.437</f>
        <v>3254.4120000000025</v>
      </c>
      <c r="K330" s="27">
        <f>SUM(J328:J330)</f>
        <v>7592.2870000000003</v>
      </c>
      <c r="L330" s="8">
        <f t="shared" si="44"/>
        <v>25460.007666666668</v>
      </c>
      <c r="M330" s="20">
        <f t="shared" si="42"/>
        <v>25460.007666666668</v>
      </c>
      <c r="N330" s="21">
        <f t="shared" si="43"/>
        <v>0.67068746496711573</v>
      </c>
    </row>
    <row r="331" spans="1:14" x14ac:dyDescent="0.2">
      <c r="A331">
        <f t="shared" si="45"/>
        <v>1</v>
      </c>
      <c r="B331" s="1">
        <v>40179</v>
      </c>
      <c r="C331" s="33">
        <v>1562.7860000000001</v>
      </c>
      <c r="D331" s="12"/>
      <c r="E331" s="8">
        <f t="shared" si="46"/>
        <v>1562.7860000000001</v>
      </c>
      <c r="F331" s="8">
        <f t="shared" si="41"/>
        <v>20861.326999999997</v>
      </c>
      <c r="G331" s="36">
        <v>17987.458999999999</v>
      </c>
      <c r="H331" s="19">
        <f t="shared" si="47"/>
        <v>17526.886333333332</v>
      </c>
      <c r="I331" s="14">
        <f t="shared" ref="I331:I364" si="48">H331-H330</f>
        <v>451.17833333333328</v>
      </c>
      <c r="J331" s="19">
        <f t="shared" ref="J331:J364" si="49">C331-I331</f>
        <v>1111.6076666666668</v>
      </c>
      <c r="K331" s="27"/>
      <c r="L331" s="8">
        <f t="shared" si="44"/>
        <v>1111.6076666666668</v>
      </c>
      <c r="M331" s="23">
        <f t="shared" si="42"/>
        <v>25022.988333333335</v>
      </c>
      <c r="N331" s="21">
        <f t="shared" si="43"/>
        <v>0.70043138332864974</v>
      </c>
    </row>
    <row r="332" spans="1:14" x14ac:dyDescent="0.2">
      <c r="A332">
        <f t="shared" si="45"/>
        <v>2</v>
      </c>
      <c r="B332" s="1">
        <v>40210</v>
      </c>
      <c r="C332" s="33">
        <v>1428.0450000000001</v>
      </c>
      <c r="D332" s="12"/>
      <c r="E332" s="8">
        <f t="shared" si="46"/>
        <v>2990.8310000000001</v>
      </c>
      <c r="F332" s="8">
        <f t="shared" si="41"/>
        <v>20587.906999999999</v>
      </c>
      <c r="G332" s="36">
        <v>17930.526999999998</v>
      </c>
      <c r="H332" s="19">
        <f t="shared" si="47"/>
        <v>18061.578999999998</v>
      </c>
      <c r="I332" s="14">
        <f t="shared" si="48"/>
        <v>534.6926666666659</v>
      </c>
      <c r="J332" s="19">
        <f t="shared" si="49"/>
        <v>893.35233333333417</v>
      </c>
      <c r="K332" s="27"/>
      <c r="L332" s="8">
        <f t="shared" si="44"/>
        <v>2004.9600000000009</v>
      </c>
      <c r="M332" s="23">
        <f t="shared" si="42"/>
        <v>24442.740333333335</v>
      </c>
      <c r="N332" s="21">
        <f t="shared" si="43"/>
        <v>0.7389342910691914</v>
      </c>
    </row>
    <row r="333" spans="1:14" x14ac:dyDescent="0.2">
      <c r="A333">
        <f t="shared" si="45"/>
        <v>3</v>
      </c>
      <c r="B333" s="1">
        <v>40238</v>
      </c>
      <c r="C333" s="33">
        <v>1641.75</v>
      </c>
      <c r="D333" s="12">
        <f>SUM(C331:C333)</f>
        <v>4632.5810000000001</v>
      </c>
      <c r="E333" s="8">
        <f t="shared" si="46"/>
        <v>4632.5810000000001</v>
      </c>
      <c r="F333" s="8">
        <f t="shared" si="41"/>
        <v>20504.788</v>
      </c>
      <c r="G333" s="36">
        <v>17104.504000000001</v>
      </c>
      <c r="H333" s="19">
        <f t="shared" si="47"/>
        <v>17674.163333333334</v>
      </c>
      <c r="I333" s="14">
        <f t="shared" si="48"/>
        <v>-387.41566666666404</v>
      </c>
      <c r="J333" s="19">
        <f t="shared" si="49"/>
        <v>2029.165666666664</v>
      </c>
      <c r="K333" s="27">
        <f>SUM(J331:J333)</f>
        <v>4034.125666666665</v>
      </c>
      <c r="L333" s="8">
        <f t="shared" si="44"/>
        <v>4034.125666666665</v>
      </c>
      <c r="M333" s="23">
        <f t="shared" si="42"/>
        <v>24717.866333333335</v>
      </c>
      <c r="N333" s="21">
        <f t="shared" si="43"/>
        <v>0.71503596204413489</v>
      </c>
    </row>
    <row r="334" spans="1:14" x14ac:dyDescent="0.2">
      <c r="A334">
        <f t="shared" si="45"/>
        <v>4</v>
      </c>
      <c r="B334" s="1">
        <v>40269</v>
      </c>
      <c r="C334" s="33">
        <v>1557.5319999999999</v>
      </c>
      <c r="D334" s="12"/>
      <c r="E334" s="8">
        <f t="shared" si="46"/>
        <v>6190.1130000000003</v>
      </c>
      <c r="F334" s="8">
        <f t="shared" si="41"/>
        <v>20340.152000000002</v>
      </c>
      <c r="G334" s="36">
        <v>16525.455999999998</v>
      </c>
      <c r="H334" s="19">
        <f t="shared" si="47"/>
        <v>17186.829000000002</v>
      </c>
      <c r="I334" s="14">
        <f t="shared" si="48"/>
        <v>-487.33433333333232</v>
      </c>
      <c r="J334" s="19">
        <f t="shared" si="49"/>
        <v>2044.8663333333322</v>
      </c>
      <c r="K334" s="27"/>
      <c r="L334" s="8">
        <f t="shared" si="44"/>
        <v>6078.9919999999975</v>
      </c>
      <c r="M334" s="23">
        <f t="shared" si="42"/>
        <v>24716.817666666659</v>
      </c>
      <c r="N334" s="21">
        <f t="shared" si="43"/>
        <v>0.69534958876111008</v>
      </c>
    </row>
    <row r="335" spans="1:14" x14ac:dyDescent="0.2">
      <c r="A335">
        <f t="shared" si="45"/>
        <v>5</v>
      </c>
      <c r="B335" s="1">
        <v>40299</v>
      </c>
      <c r="C335" s="33">
        <v>1551.3520000000001</v>
      </c>
      <c r="D335" s="12"/>
      <c r="E335" s="8">
        <f t="shared" si="46"/>
        <v>7741.4650000000001</v>
      </c>
      <c r="F335" s="8">
        <f t="shared" si="41"/>
        <v>20140.75</v>
      </c>
      <c r="G335" s="36">
        <v>16757.127</v>
      </c>
      <c r="H335" s="19">
        <f t="shared" si="47"/>
        <v>16795.695666666667</v>
      </c>
      <c r="I335" s="14">
        <f t="shared" si="48"/>
        <v>-391.13333333333503</v>
      </c>
      <c r="J335" s="19">
        <f t="shared" si="49"/>
        <v>1942.4853333333351</v>
      </c>
      <c r="K335" s="27"/>
      <c r="L335" s="8">
        <f t="shared" si="44"/>
        <v>8021.4773333333324</v>
      </c>
      <c r="M335" s="23">
        <f t="shared" si="42"/>
        <v>24364.592333333334</v>
      </c>
      <c r="N335" s="21">
        <f t="shared" si="43"/>
        <v>0.68934852005253466</v>
      </c>
    </row>
    <row r="336" spans="1:14" x14ac:dyDescent="0.2">
      <c r="A336">
        <f t="shared" si="45"/>
        <v>6</v>
      </c>
      <c r="B336" s="1">
        <v>40330</v>
      </c>
      <c r="C336" s="33">
        <v>1711.075</v>
      </c>
      <c r="D336" s="12">
        <f>SUM(C334:C336)</f>
        <v>4819.9589999999998</v>
      </c>
      <c r="E336" s="8">
        <f t="shared" si="46"/>
        <v>9452.5400000000009</v>
      </c>
      <c r="F336" s="8">
        <f t="shared" si="41"/>
        <v>20242.708999999999</v>
      </c>
      <c r="G336" s="36">
        <v>15768.938</v>
      </c>
      <c r="H336" s="19">
        <f t="shared" si="47"/>
        <v>16350.507</v>
      </c>
      <c r="I336" s="14">
        <f t="shared" si="48"/>
        <v>-445.1886666666669</v>
      </c>
      <c r="J336" s="19">
        <f t="shared" si="49"/>
        <v>2156.2636666666667</v>
      </c>
      <c r="K336" s="27">
        <f>SUM(J334:J336)</f>
        <v>6143.6153333333341</v>
      </c>
      <c r="L336" s="8">
        <f t="shared" si="44"/>
        <v>10177.740999999998</v>
      </c>
      <c r="M336" s="23">
        <f t="shared" si="42"/>
        <v>24481.244999999995</v>
      </c>
      <c r="N336" s="21">
        <f t="shared" si="43"/>
        <v>0.6678789007666891</v>
      </c>
    </row>
    <row r="337" spans="1:14" x14ac:dyDescent="0.2">
      <c r="A337">
        <f t="shared" si="45"/>
        <v>7</v>
      </c>
      <c r="B337" s="1">
        <v>40360</v>
      </c>
      <c r="C337" s="33">
        <v>1785.989</v>
      </c>
      <c r="D337" s="12"/>
      <c r="E337" s="8">
        <f t="shared" si="46"/>
        <v>11238.529</v>
      </c>
      <c r="F337" s="8">
        <f t="shared" si="41"/>
        <v>20223.714</v>
      </c>
      <c r="G337" s="36">
        <v>15268.79</v>
      </c>
      <c r="H337" s="19">
        <f t="shared" si="47"/>
        <v>15931.618333333334</v>
      </c>
      <c r="I337" s="14">
        <f t="shared" si="48"/>
        <v>-418.88866666666581</v>
      </c>
      <c r="J337" s="19">
        <f t="shared" si="49"/>
        <v>2204.8776666666658</v>
      </c>
      <c r="K337" s="27"/>
      <c r="L337" s="8">
        <f t="shared" si="44"/>
        <v>12382.618666666664</v>
      </c>
      <c r="M337" s="23">
        <f t="shared" si="42"/>
        <v>24383.742666666669</v>
      </c>
      <c r="N337" s="21">
        <f t="shared" si="43"/>
        <v>0.65337050801115737</v>
      </c>
    </row>
    <row r="338" spans="1:14" x14ac:dyDescent="0.2">
      <c r="A338">
        <f t="shared" si="45"/>
        <v>8</v>
      </c>
      <c r="B338" s="1">
        <v>40391</v>
      </c>
      <c r="C338" s="33">
        <v>1815.5150000000001</v>
      </c>
      <c r="D338" s="12"/>
      <c r="E338" s="8">
        <f t="shared" si="46"/>
        <v>13054.044</v>
      </c>
      <c r="F338" s="8">
        <f t="shared" ref="F338:F365" si="50">SUM(C327:C338)</f>
        <v>20123.464</v>
      </c>
      <c r="G338" s="36">
        <v>15311.16</v>
      </c>
      <c r="H338" s="19">
        <f t="shared" si="47"/>
        <v>15449.629333333336</v>
      </c>
      <c r="I338" s="14">
        <f t="shared" si="48"/>
        <v>-481.98899999999776</v>
      </c>
      <c r="J338" s="19">
        <f t="shared" si="49"/>
        <v>2297.5039999999981</v>
      </c>
      <c r="K338" s="27"/>
      <c r="L338" s="8">
        <f t="shared" si="44"/>
        <v>14680.122666666663</v>
      </c>
      <c r="M338" s="23">
        <f t="shared" si="42"/>
        <v>24415.43233333333</v>
      </c>
      <c r="N338" s="21">
        <f t="shared" si="43"/>
        <v>0.63278131316317621</v>
      </c>
    </row>
    <row r="339" spans="1:14" x14ac:dyDescent="0.2">
      <c r="A339">
        <f t="shared" si="45"/>
        <v>9</v>
      </c>
      <c r="B339" s="1">
        <v>40422</v>
      </c>
      <c r="C339" s="33">
        <v>1892.134</v>
      </c>
      <c r="D339" s="12">
        <f>SUM(C337:C339)</f>
        <v>5493.6379999999999</v>
      </c>
      <c r="E339" s="8">
        <f t="shared" si="46"/>
        <v>14946.178</v>
      </c>
      <c r="F339" s="8">
        <f t="shared" si="50"/>
        <v>20262.205999999998</v>
      </c>
      <c r="G339" s="36">
        <v>15501.446</v>
      </c>
      <c r="H339" s="19">
        <f t="shared" si="47"/>
        <v>15360.465333333334</v>
      </c>
      <c r="I339" s="14">
        <f t="shared" si="48"/>
        <v>-89.164000000002488</v>
      </c>
      <c r="J339" s="19">
        <f t="shared" si="49"/>
        <v>1981.2980000000025</v>
      </c>
      <c r="K339" s="27">
        <f>SUM(J337:J339)</f>
        <v>6483.6796666666669</v>
      </c>
      <c r="L339" s="8">
        <f t="shared" si="44"/>
        <v>16661.420666666665</v>
      </c>
      <c r="M339" s="23">
        <f t="shared" ref="M339:M365" si="51">SUM(J328:J339)</f>
        <v>24253.707666666665</v>
      </c>
      <c r="N339" s="21">
        <f t="shared" ref="N339:N364" si="52">H339/M339</f>
        <v>0.63332441969044384</v>
      </c>
    </row>
    <row r="340" spans="1:14" x14ac:dyDescent="0.2">
      <c r="A340">
        <f t="shared" si="45"/>
        <v>10</v>
      </c>
      <c r="B340" s="1">
        <v>40452</v>
      </c>
      <c r="C340" s="33">
        <v>2048.585</v>
      </c>
      <c r="D340" s="12"/>
      <c r="E340" s="8">
        <f t="shared" si="46"/>
        <v>16994.762999999999</v>
      </c>
      <c r="F340" s="8">
        <f t="shared" si="50"/>
        <v>20237.921000000002</v>
      </c>
      <c r="G340" s="36">
        <v>15605.255999999999</v>
      </c>
      <c r="H340" s="19">
        <f t="shared" si="47"/>
        <v>15472.620666666668</v>
      </c>
      <c r="I340" s="14">
        <f t="shared" si="48"/>
        <v>112.15533333333406</v>
      </c>
      <c r="J340" s="19">
        <f t="shared" si="49"/>
        <v>1936.429666666666</v>
      </c>
      <c r="K340" s="27"/>
      <c r="L340" s="8">
        <f t="shared" ref="L340:L367" si="53">IF(MONTH($B340)=1,J340,J340+L339)</f>
        <v>18597.850333333332</v>
      </c>
      <c r="M340" s="23">
        <f t="shared" si="51"/>
        <v>23802.076333333334</v>
      </c>
      <c r="N340" s="21">
        <f t="shared" si="52"/>
        <v>0.65005340080345098</v>
      </c>
    </row>
    <row r="341" spans="1:14" x14ac:dyDescent="0.2">
      <c r="A341">
        <f t="shared" si="45"/>
        <v>11</v>
      </c>
      <c r="B341" s="1">
        <v>40483</v>
      </c>
      <c r="C341" s="33">
        <v>1671.3230000000001</v>
      </c>
      <c r="D341" s="12"/>
      <c r="E341" s="8">
        <f t="shared" si="46"/>
        <v>18666.085999999999</v>
      </c>
      <c r="F341" s="8">
        <f t="shared" si="50"/>
        <v>20191.940999999999</v>
      </c>
      <c r="G341" s="36">
        <v>15566.561</v>
      </c>
      <c r="H341" s="19">
        <f t="shared" si="47"/>
        <v>15557.754333333332</v>
      </c>
      <c r="I341" s="14">
        <f t="shared" si="48"/>
        <v>85.133666666664794</v>
      </c>
      <c r="J341" s="19">
        <f t="shared" si="49"/>
        <v>1586.1893333333353</v>
      </c>
      <c r="K341" s="27"/>
      <c r="L341" s="8">
        <f t="shared" si="53"/>
        <v>20184.039666666667</v>
      </c>
      <c r="M341" s="23">
        <f t="shared" si="51"/>
        <v>23438.451666666671</v>
      </c>
      <c r="N341" s="21">
        <f t="shared" si="52"/>
        <v>0.66377056618714347</v>
      </c>
    </row>
    <row r="342" spans="1:14" x14ac:dyDescent="0.2">
      <c r="A342">
        <f t="shared" si="45"/>
        <v>12</v>
      </c>
      <c r="B342" s="1">
        <v>40513</v>
      </c>
      <c r="C342" s="33">
        <v>1883.808</v>
      </c>
      <c r="D342" s="12">
        <f>SUM(C340:C342)</f>
        <v>5603.7160000000003</v>
      </c>
      <c r="E342" s="8">
        <f t="shared" si="46"/>
        <v>20549.894</v>
      </c>
      <c r="F342" s="8">
        <f t="shared" si="50"/>
        <v>20549.894</v>
      </c>
      <c r="G342" s="36">
        <v>15955.088</v>
      </c>
      <c r="H342" s="19">
        <f t="shared" si="47"/>
        <v>15708.968333333332</v>
      </c>
      <c r="I342" s="14">
        <f t="shared" si="48"/>
        <v>151.21399999999994</v>
      </c>
      <c r="J342" s="19">
        <f t="shared" si="49"/>
        <v>1732.5940000000001</v>
      </c>
      <c r="K342" s="27">
        <f>SUM(J340:J342)</f>
        <v>5255.2130000000016</v>
      </c>
      <c r="L342" s="8">
        <f t="shared" si="53"/>
        <v>21916.633666666668</v>
      </c>
      <c r="M342" s="20">
        <f t="shared" si="51"/>
        <v>21916.633666666668</v>
      </c>
      <c r="N342" s="21">
        <f t="shared" si="52"/>
        <v>0.71676009063496526</v>
      </c>
    </row>
    <row r="343" spans="1:14" x14ac:dyDescent="0.2">
      <c r="A343">
        <f t="shared" si="45"/>
        <v>1</v>
      </c>
      <c r="B343" s="1">
        <v>40544</v>
      </c>
      <c r="C343" s="33">
        <v>2012.5409999999999</v>
      </c>
      <c r="D343" s="12"/>
      <c r="E343" s="8">
        <f t="shared" si="46"/>
        <v>2012.5409999999999</v>
      </c>
      <c r="F343" s="8">
        <f t="shared" si="50"/>
        <v>20999.649000000001</v>
      </c>
      <c r="G343" s="36">
        <v>16122.019</v>
      </c>
      <c r="H343" s="19">
        <f t="shared" si="47"/>
        <v>15881.222666666667</v>
      </c>
      <c r="I343" s="14">
        <f t="shared" si="48"/>
        <v>172.25433333333422</v>
      </c>
      <c r="J343" s="19">
        <f t="shared" si="49"/>
        <v>1840.2866666666657</v>
      </c>
      <c r="K343" s="27"/>
      <c r="L343" s="8">
        <f t="shared" si="53"/>
        <v>1840.2866666666657</v>
      </c>
      <c r="M343" s="23">
        <f t="shared" si="51"/>
        <v>22645.312666666669</v>
      </c>
      <c r="N343" s="21">
        <f t="shared" si="52"/>
        <v>0.7013028656496948</v>
      </c>
    </row>
    <row r="344" spans="1:14" x14ac:dyDescent="0.2">
      <c r="A344">
        <f t="shared" si="45"/>
        <v>2</v>
      </c>
      <c r="B344" s="1">
        <v>40575</v>
      </c>
      <c r="C344" s="33">
        <v>1876.319</v>
      </c>
      <c r="D344" s="12"/>
      <c r="E344" s="8">
        <f t="shared" si="46"/>
        <v>3888.8599999999997</v>
      </c>
      <c r="F344" s="8">
        <f t="shared" si="50"/>
        <v>21447.923000000003</v>
      </c>
      <c r="G344" s="36">
        <v>16127.206</v>
      </c>
      <c r="H344" s="19">
        <f t="shared" si="47"/>
        <v>16068.104333333335</v>
      </c>
      <c r="I344" s="14">
        <f t="shared" si="48"/>
        <v>186.88166666666802</v>
      </c>
      <c r="J344" s="19">
        <f t="shared" si="49"/>
        <v>1689.4373333333319</v>
      </c>
      <c r="K344" s="27"/>
      <c r="L344" s="8">
        <f t="shared" si="53"/>
        <v>3529.7239999999974</v>
      </c>
      <c r="M344" s="23">
        <f t="shared" si="51"/>
        <v>23441.397666666668</v>
      </c>
      <c r="N344" s="21">
        <f t="shared" si="52"/>
        <v>0.68545845950909101</v>
      </c>
    </row>
    <row r="345" spans="1:14" x14ac:dyDescent="0.2">
      <c r="A345">
        <f t="shared" si="45"/>
        <v>3</v>
      </c>
      <c r="B345" s="1">
        <v>40603</v>
      </c>
      <c r="C345" s="33">
        <v>2033.6389999999999</v>
      </c>
      <c r="D345" s="12">
        <f>SUM(C343:C345)</f>
        <v>5922.4989999999998</v>
      </c>
      <c r="E345" s="8">
        <f t="shared" si="46"/>
        <v>5922.4989999999998</v>
      </c>
      <c r="F345" s="8">
        <f t="shared" si="50"/>
        <v>21839.812000000002</v>
      </c>
      <c r="G345" s="36">
        <v>16103.263000000001</v>
      </c>
      <c r="H345" s="19">
        <f t="shared" si="47"/>
        <v>16117.495999999999</v>
      </c>
      <c r="I345" s="14">
        <f t="shared" si="48"/>
        <v>49.391666666664605</v>
      </c>
      <c r="J345" s="19">
        <f t="shared" si="49"/>
        <v>1984.2473333333353</v>
      </c>
      <c r="K345" s="27">
        <f>SUM(J343:J345)</f>
        <v>5513.971333333333</v>
      </c>
      <c r="L345" s="8">
        <f t="shared" si="53"/>
        <v>5513.971333333333</v>
      </c>
      <c r="M345" s="23">
        <f t="shared" si="51"/>
        <v>23396.47933333334</v>
      </c>
      <c r="N345" s="21">
        <f t="shared" si="52"/>
        <v>0.68888552719285179</v>
      </c>
    </row>
    <row r="346" spans="1:14" x14ac:dyDescent="0.2">
      <c r="A346">
        <f t="shared" si="45"/>
        <v>4</v>
      </c>
      <c r="B346" s="1">
        <v>40634</v>
      </c>
      <c r="C346" s="33">
        <v>2190.038</v>
      </c>
      <c r="D346" s="12"/>
      <c r="E346" s="8">
        <f t="shared" si="46"/>
        <v>8112.5370000000003</v>
      </c>
      <c r="F346" s="8">
        <f t="shared" si="50"/>
        <v>22472.318000000003</v>
      </c>
      <c r="G346" s="36">
        <v>16006.197</v>
      </c>
      <c r="H346" s="19">
        <f t="shared" si="47"/>
        <v>16078.888666666666</v>
      </c>
      <c r="I346" s="14">
        <f t="shared" si="48"/>
        <v>-38.607333333333372</v>
      </c>
      <c r="J346" s="19">
        <f t="shared" si="49"/>
        <v>2228.6453333333334</v>
      </c>
      <c r="K346" s="27"/>
      <c r="L346" s="8">
        <f t="shared" si="53"/>
        <v>7742.6166666666668</v>
      </c>
      <c r="M346" s="23">
        <f t="shared" si="51"/>
        <v>23580.258333333339</v>
      </c>
      <c r="N346" s="21">
        <f t="shared" si="52"/>
        <v>0.68187924149827295</v>
      </c>
    </row>
    <row r="347" spans="1:14" x14ac:dyDescent="0.2">
      <c r="A347">
        <f t="shared" si="45"/>
        <v>5</v>
      </c>
      <c r="B347" s="1">
        <v>40664</v>
      </c>
      <c r="C347" s="33">
        <v>2122.1799999999998</v>
      </c>
      <c r="D347" s="12"/>
      <c r="E347" s="8">
        <f t="shared" si="46"/>
        <v>10234.717000000001</v>
      </c>
      <c r="F347" s="8">
        <f t="shared" si="50"/>
        <v>23043.146000000001</v>
      </c>
      <c r="G347" s="36">
        <v>16080.579</v>
      </c>
      <c r="H347" s="19">
        <f t="shared" si="47"/>
        <v>16063.346333333333</v>
      </c>
      <c r="I347" s="14">
        <f t="shared" si="48"/>
        <v>-15.542333333332863</v>
      </c>
      <c r="J347" s="19">
        <f t="shared" si="49"/>
        <v>2137.7223333333327</v>
      </c>
      <c r="K347" s="27"/>
      <c r="L347" s="8">
        <f t="shared" si="53"/>
        <v>9880.3389999999999</v>
      </c>
      <c r="M347" s="23">
        <f t="shared" si="51"/>
        <v>23775.495333333336</v>
      </c>
      <c r="N347" s="21">
        <f t="shared" si="52"/>
        <v>0.67562614818848632</v>
      </c>
    </row>
    <row r="348" spans="1:14" x14ac:dyDescent="0.2">
      <c r="A348">
        <f t="shared" si="45"/>
        <v>6</v>
      </c>
      <c r="B348" s="1">
        <v>40695</v>
      </c>
      <c r="C348" s="33">
        <v>2212.4450000000002</v>
      </c>
      <c r="D348" s="12">
        <f>SUM(C346:C348)</f>
        <v>6524.6630000000005</v>
      </c>
      <c r="E348" s="8">
        <f t="shared" si="46"/>
        <v>12447.162</v>
      </c>
      <c r="F348" s="8">
        <f t="shared" si="50"/>
        <v>23544.516</v>
      </c>
      <c r="G348" s="36">
        <v>16009.231</v>
      </c>
      <c r="H348" s="19">
        <f t="shared" si="47"/>
        <v>16032.002333333332</v>
      </c>
      <c r="I348" s="14">
        <f t="shared" si="48"/>
        <v>-31.34400000000096</v>
      </c>
      <c r="J348" s="19">
        <f t="shared" si="49"/>
        <v>2243.7890000000011</v>
      </c>
      <c r="K348" s="27">
        <f>SUM(J346:J348)</f>
        <v>6610.1566666666677</v>
      </c>
      <c r="L348" s="8">
        <f t="shared" si="53"/>
        <v>12124.128000000001</v>
      </c>
      <c r="M348" s="23">
        <f t="shared" si="51"/>
        <v>23863.020666666667</v>
      </c>
      <c r="N348" s="21">
        <f t="shared" si="52"/>
        <v>0.67183457439350158</v>
      </c>
    </row>
    <row r="349" spans="1:14" x14ac:dyDescent="0.2">
      <c r="A349">
        <f t="shared" si="45"/>
        <v>7</v>
      </c>
      <c r="B349" s="1">
        <v>40725</v>
      </c>
      <c r="C349" s="33">
        <v>2396.2339999999999</v>
      </c>
      <c r="D349" s="12"/>
      <c r="E349" s="8">
        <f t="shared" si="46"/>
        <v>14843.396000000001</v>
      </c>
      <c r="F349" s="8">
        <f t="shared" si="50"/>
        <v>24154.760999999999</v>
      </c>
      <c r="G349" s="36">
        <v>15997.491</v>
      </c>
      <c r="H349" s="19">
        <f t="shared" si="47"/>
        <v>16029.100333333334</v>
      </c>
      <c r="I349" s="14">
        <f t="shared" si="48"/>
        <v>-2.9019999999982247</v>
      </c>
      <c r="J349" s="19">
        <f t="shared" si="49"/>
        <v>2399.1359999999981</v>
      </c>
      <c r="K349" s="27"/>
      <c r="L349" s="8">
        <f t="shared" si="53"/>
        <v>14523.263999999999</v>
      </c>
      <c r="M349" s="23">
        <f t="shared" si="51"/>
        <v>24057.278999999999</v>
      </c>
      <c r="N349" s="21">
        <f t="shared" si="52"/>
        <v>0.6662889985743331</v>
      </c>
    </row>
    <row r="350" spans="1:14" x14ac:dyDescent="0.2">
      <c r="A350">
        <f t="shared" si="45"/>
        <v>8</v>
      </c>
      <c r="B350" s="1">
        <v>40756</v>
      </c>
      <c r="C350" s="33">
        <v>2507.0210000000002</v>
      </c>
      <c r="D350" s="12"/>
      <c r="E350" s="8">
        <f t="shared" si="46"/>
        <v>17350.417000000001</v>
      </c>
      <c r="F350" s="8">
        <f t="shared" si="50"/>
        <v>24846.267</v>
      </c>
      <c r="G350" s="36">
        <v>16405.522000000001</v>
      </c>
      <c r="H350" s="19">
        <f t="shared" si="47"/>
        <v>16137.414666666669</v>
      </c>
      <c r="I350" s="14">
        <f t="shared" si="48"/>
        <v>108.31433333333553</v>
      </c>
      <c r="J350" s="19">
        <f t="shared" si="49"/>
        <v>2398.7066666666647</v>
      </c>
      <c r="K350" s="27"/>
      <c r="L350" s="8">
        <f t="shared" si="53"/>
        <v>16921.970666666664</v>
      </c>
      <c r="M350" s="23">
        <f t="shared" si="51"/>
        <v>24158.481666666667</v>
      </c>
      <c r="N350" s="21">
        <f t="shared" si="52"/>
        <v>0.66798132802082155</v>
      </c>
    </row>
    <row r="351" spans="1:14" x14ac:dyDescent="0.2">
      <c r="A351">
        <f t="shared" si="45"/>
        <v>9</v>
      </c>
      <c r="B351" s="1">
        <v>40787</v>
      </c>
      <c r="C351" s="33">
        <v>2542.0909999999999</v>
      </c>
      <c r="D351" s="12">
        <f>SUM(C349:C351)</f>
        <v>7445.3459999999995</v>
      </c>
      <c r="E351" s="8">
        <f t="shared" si="46"/>
        <v>19892.508000000002</v>
      </c>
      <c r="F351" s="8">
        <f t="shared" si="50"/>
        <v>25496.224000000002</v>
      </c>
      <c r="G351" s="36">
        <v>17031.494999999999</v>
      </c>
      <c r="H351" s="19">
        <f t="shared" si="47"/>
        <v>16478.169333333335</v>
      </c>
      <c r="I351" s="14">
        <f t="shared" si="48"/>
        <v>340.7546666666658</v>
      </c>
      <c r="J351" s="19">
        <f t="shared" si="49"/>
        <v>2201.3363333333341</v>
      </c>
      <c r="K351" s="27">
        <f>SUM(J349:J351)</f>
        <v>6999.1789999999964</v>
      </c>
      <c r="L351" s="8">
        <f t="shared" si="53"/>
        <v>19123.306999999997</v>
      </c>
      <c r="M351" s="23">
        <f t="shared" si="51"/>
        <v>24378.52</v>
      </c>
      <c r="N351" s="21">
        <f t="shared" si="52"/>
        <v>0.67592984862630445</v>
      </c>
    </row>
    <row r="352" spans="1:14" x14ac:dyDescent="0.2">
      <c r="A352">
        <f t="shared" si="45"/>
        <v>10</v>
      </c>
      <c r="B352" s="1">
        <v>40817</v>
      </c>
      <c r="C352" s="33">
        <v>2633.6210000000001</v>
      </c>
      <c r="D352" s="12"/>
      <c r="E352" s="8">
        <f t="shared" si="46"/>
        <v>22526.129000000001</v>
      </c>
      <c r="F352" s="8">
        <f t="shared" si="50"/>
        <v>26081.26</v>
      </c>
      <c r="G352" s="36">
        <v>17764.935000000001</v>
      </c>
      <c r="H352" s="19">
        <f t="shared" si="47"/>
        <v>17067.317333333336</v>
      </c>
      <c r="I352" s="14">
        <f t="shared" si="48"/>
        <v>589.14800000000105</v>
      </c>
      <c r="J352" s="19">
        <f t="shared" si="49"/>
        <v>2044.472999999999</v>
      </c>
      <c r="K352" s="27"/>
      <c r="L352" s="8">
        <f t="shared" si="53"/>
        <v>21167.779999999995</v>
      </c>
      <c r="M352" s="23">
        <f t="shared" si="51"/>
        <v>24486.563333333328</v>
      </c>
      <c r="N352" s="21">
        <f t="shared" si="52"/>
        <v>0.69700746082647536</v>
      </c>
    </row>
    <row r="353" spans="1:14" x14ac:dyDescent="0.2">
      <c r="A353">
        <f t="shared" si="45"/>
        <v>11</v>
      </c>
      <c r="B353" s="1">
        <v>40848</v>
      </c>
      <c r="C353" s="33">
        <v>2103.1550000000002</v>
      </c>
      <c r="D353" s="12"/>
      <c r="E353" s="8">
        <f t="shared" si="46"/>
        <v>24629.284</v>
      </c>
      <c r="F353" s="8">
        <f t="shared" si="50"/>
        <v>26513.091999999997</v>
      </c>
      <c r="G353" s="36">
        <v>18197.751</v>
      </c>
      <c r="H353" s="19">
        <f t="shared" si="47"/>
        <v>17664.726999999999</v>
      </c>
      <c r="I353" s="14">
        <f t="shared" si="48"/>
        <v>597.40966666666282</v>
      </c>
      <c r="J353" s="19">
        <f t="shared" si="49"/>
        <v>1505.7453333333374</v>
      </c>
      <c r="K353" s="27"/>
      <c r="L353" s="8">
        <f t="shared" si="53"/>
        <v>22673.525333333331</v>
      </c>
      <c r="M353" s="23">
        <f t="shared" si="51"/>
        <v>24406.119333333329</v>
      </c>
      <c r="N353" s="21">
        <f t="shared" si="52"/>
        <v>0.72378270214691254</v>
      </c>
    </row>
    <row r="354" spans="1:14" x14ac:dyDescent="0.2">
      <c r="A354">
        <f t="shared" si="45"/>
        <v>12</v>
      </c>
      <c r="B354" s="1">
        <v>40878</v>
      </c>
      <c r="C354" s="33">
        <v>2268.6669999999999</v>
      </c>
      <c r="D354" s="12">
        <f>SUM(C352:C354)</f>
        <v>7005.4429999999993</v>
      </c>
      <c r="E354" s="8">
        <f t="shared" si="46"/>
        <v>26897.951000000001</v>
      </c>
      <c r="F354" s="8">
        <f t="shared" si="50"/>
        <v>26897.951000000001</v>
      </c>
      <c r="G354" s="36">
        <v>18769.005000000001</v>
      </c>
      <c r="H354" s="19">
        <f t="shared" si="47"/>
        <v>18243.897000000001</v>
      </c>
      <c r="I354" s="14">
        <f>H354-H353</f>
        <v>579.17000000000189</v>
      </c>
      <c r="J354" s="19">
        <f>C354-I354</f>
        <v>1689.496999999998</v>
      </c>
      <c r="K354" s="27">
        <f>SUM(J352:J354)</f>
        <v>5239.7153333333345</v>
      </c>
      <c r="L354" s="8">
        <f t="shared" si="53"/>
        <v>24363.022333333331</v>
      </c>
      <c r="M354" s="20">
        <f>SUM(J343:J354)</f>
        <v>24363.022333333331</v>
      </c>
      <c r="N354" s="21">
        <f t="shared" si="52"/>
        <v>0.74883554061512381</v>
      </c>
    </row>
    <row r="355" spans="1:14" x14ac:dyDescent="0.2">
      <c r="A355">
        <f t="shared" si="45"/>
        <v>1</v>
      </c>
      <c r="B355" s="1">
        <v>40909</v>
      </c>
      <c r="C355" s="33">
        <v>2226.1880000000001</v>
      </c>
      <c r="D355" s="12"/>
      <c r="E355" s="8">
        <f t="shared" si="46"/>
        <v>2226.1880000000001</v>
      </c>
      <c r="F355" s="8">
        <f t="shared" si="50"/>
        <v>27111.597999999998</v>
      </c>
      <c r="G355" s="36">
        <v>19314.421999999999</v>
      </c>
      <c r="H355" s="19">
        <f>AVERAGE(G353:G355)</f>
        <v>18760.392666666667</v>
      </c>
      <c r="I355" s="14">
        <f t="shared" si="48"/>
        <v>516.49566666666578</v>
      </c>
      <c r="J355" s="19">
        <f t="shared" si="49"/>
        <v>1709.6923333333343</v>
      </c>
      <c r="K355" s="27"/>
      <c r="L355" s="8">
        <f t="shared" si="53"/>
        <v>1709.6923333333343</v>
      </c>
      <c r="M355" s="23">
        <f t="shared" si="51"/>
        <v>24232.428</v>
      </c>
      <c r="N355" s="21">
        <f t="shared" si="52"/>
        <v>0.77418542899071718</v>
      </c>
    </row>
    <row r="356" spans="1:14" x14ac:dyDescent="0.2">
      <c r="A356">
        <f t="shared" si="45"/>
        <v>2</v>
      </c>
      <c r="B356" s="1">
        <v>40940</v>
      </c>
      <c r="C356" s="33">
        <v>2166.4969999999998</v>
      </c>
      <c r="D356" s="12"/>
      <c r="E356" s="8">
        <f t="shared" si="46"/>
        <v>4392.6849999999995</v>
      </c>
      <c r="F356" s="8">
        <f t="shared" si="50"/>
        <v>27401.776000000002</v>
      </c>
      <c r="G356" s="36">
        <v>19241.468000000001</v>
      </c>
      <c r="H356" s="19">
        <f t="shared" si="47"/>
        <v>19108.298333333332</v>
      </c>
      <c r="I356" s="14">
        <f t="shared" si="48"/>
        <v>347.90566666666564</v>
      </c>
      <c r="J356" s="19">
        <f t="shared" si="49"/>
        <v>1818.5913333333342</v>
      </c>
      <c r="K356" s="27"/>
      <c r="L356" s="8">
        <f t="shared" si="53"/>
        <v>3528.2836666666685</v>
      </c>
      <c r="M356" s="23">
        <f t="shared" si="51"/>
        <v>24361.582000000006</v>
      </c>
      <c r="N356" s="21">
        <f t="shared" si="52"/>
        <v>0.78436196521774848</v>
      </c>
    </row>
    <row r="357" spans="1:14" x14ac:dyDescent="0.2">
      <c r="A357">
        <f t="shared" si="45"/>
        <v>3</v>
      </c>
      <c r="B357" s="1">
        <v>40969</v>
      </c>
      <c r="C357" s="33">
        <v>2501.9029999999998</v>
      </c>
      <c r="D357" s="12">
        <f>SUM(C355:C357)</f>
        <v>6894.5879999999997</v>
      </c>
      <c r="E357" s="8">
        <f t="shared" si="46"/>
        <v>6894.5879999999997</v>
      </c>
      <c r="F357" s="8">
        <f t="shared" si="50"/>
        <v>27870.039999999997</v>
      </c>
      <c r="G357" s="36">
        <v>19566.800999999999</v>
      </c>
      <c r="H357" s="19">
        <f t="shared" si="47"/>
        <v>19374.230333333333</v>
      </c>
      <c r="I357" s="14">
        <f t="shared" si="48"/>
        <v>265.9320000000007</v>
      </c>
      <c r="J357" s="19">
        <f t="shared" si="49"/>
        <v>2235.9709999999991</v>
      </c>
      <c r="K357" s="27">
        <f>SUM(J355:J357)</f>
        <v>5764.2546666666676</v>
      </c>
      <c r="L357" s="8">
        <f t="shared" si="53"/>
        <v>5764.2546666666676</v>
      </c>
      <c r="M357" s="23">
        <f t="shared" si="51"/>
        <v>24613.305666666663</v>
      </c>
      <c r="N357" s="21">
        <f t="shared" si="52"/>
        <v>0.78714458739166793</v>
      </c>
    </row>
    <row r="358" spans="1:14" x14ac:dyDescent="0.2">
      <c r="A358">
        <f t="shared" si="45"/>
        <v>4</v>
      </c>
      <c r="B358" s="1">
        <v>41000</v>
      </c>
      <c r="C358" s="33">
        <v>2312.3490000000002</v>
      </c>
      <c r="D358" s="12"/>
      <c r="E358" s="8">
        <f t="shared" si="46"/>
        <v>9206.9369999999999</v>
      </c>
      <c r="F358" s="8">
        <f t="shared" si="50"/>
        <v>27992.350999999995</v>
      </c>
      <c r="G358" s="36">
        <v>19381.313999999998</v>
      </c>
      <c r="H358" s="19">
        <f t="shared" si="47"/>
        <v>19396.527666666665</v>
      </c>
      <c r="I358" s="14">
        <f t="shared" si="48"/>
        <v>22.297333333332062</v>
      </c>
      <c r="J358" s="19">
        <f t="shared" si="49"/>
        <v>2290.0516666666681</v>
      </c>
      <c r="K358" s="27"/>
      <c r="L358" s="8">
        <f t="shared" si="53"/>
        <v>8054.3063333333357</v>
      </c>
      <c r="M358" s="23">
        <f t="shared" si="51"/>
        <v>24674.712</v>
      </c>
      <c r="N358" s="21">
        <f t="shared" si="52"/>
        <v>0.78608932362277073</v>
      </c>
    </row>
    <row r="359" spans="1:14" x14ac:dyDescent="0.2">
      <c r="A359">
        <f t="shared" si="45"/>
        <v>5</v>
      </c>
      <c r="B359" s="1">
        <v>41030</v>
      </c>
      <c r="C359" s="33">
        <v>2240.5610000000001</v>
      </c>
      <c r="D359" s="12"/>
      <c r="E359" s="8">
        <f t="shared" si="46"/>
        <v>11447.498</v>
      </c>
      <c r="F359" s="8">
        <f t="shared" si="50"/>
        <v>28110.731999999996</v>
      </c>
      <c r="G359" s="36">
        <v>19238.345000000001</v>
      </c>
      <c r="H359" s="19">
        <f t="shared" si="47"/>
        <v>19395.486666666668</v>
      </c>
      <c r="I359" s="14">
        <f t="shared" si="48"/>
        <v>-1.0409999999974389</v>
      </c>
      <c r="J359" s="19">
        <f t="shared" si="49"/>
        <v>2241.6019999999976</v>
      </c>
      <c r="K359" s="27"/>
      <c r="L359" s="8">
        <f t="shared" si="53"/>
        <v>10295.908333333333</v>
      </c>
      <c r="M359" s="23">
        <f t="shared" si="51"/>
        <v>24778.591666666667</v>
      </c>
      <c r="N359" s="21">
        <f t="shared" si="52"/>
        <v>0.78275177732390633</v>
      </c>
    </row>
    <row r="360" spans="1:14" x14ac:dyDescent="0.2">
      <c r="A360">
        <f t="shared" si="45"/>
        <v>6</v>
      </c>
      <c r="B360" s="1">
        <v>41061</v>
      </c>
      <c r="C360" s="33">
        <v>2540.2350000000001</v>
      </c>
      <c r="D360" s="12">
        <f>SUM(C358:C360)</f>
        <v>7093.1450000000004</v>
      </c>
      <c r="E360" s="8">
        <f t="shared" si="46"/>
        <v>13987.733</v>
      </c>
      <c r="F360" s="8">
        <f t="shared" si="50"/>
        <v>28438.521999999997</v>
      </c>
      <c r="G360" s="36">
        <v>19277.446</v>
      </c>
      <c r="H360" s="19">
        <f t="shared" si="47"/>
        <v>19299.035</v>
      </c>
      <c r="I360" s="14">
        <f t="shared" si="48"/>
        <v>-96.451666666667734</v>
      </c>
      <c r="J360" s="19">
        <f t="shared" si="49"/>
        <v>2636.6866666666679</v>
      </c>
      <c r="K360" s="27">
        <f>SUM(J358:J360)</f>
        <v>7168.3403333333335</v>
      </c>
      <c r="L360" s="8">
        <f t="shared" si="53"/>
        <v>12932.595000000001</v>
      </c>
      <c r="M360" s="23">
        <f t="shared" si="51"/>
        <v>25171.489333333331</v>
      </c>
      <c r="N360" s="21">
        <f t="shared" si="52"/>
        <v>0.76670215037468059</v>
      </c>
    </row>
    <row r="361" spans="1:14" x14ac:dyDescent="0.2">
      <c r="A361">
        <f t="shared" si="45"/>
        <v>7</v>
      </c>
      <c r="B361" s="1">
        <v>41091</v>
      </c>
      <c r="C361" s="33">
        <v>2213.4850000000001</v>
      </c>
      <c r="D361" s="12"/>
      <c r="E361" s="8">
        <f t="shared" si="46"/>
        <v>16201.218000000001</v>
      </c>
      <c r="F361" s="8">
        <f t="shared" si="50"/>
        <v>28255.773000000001</v>
      </c>
      <c r="G361" s="36">
        <v>19285.84</v>
      </c>
      <c r="H361" s="19">
        <f t="shared" si="47"/>
        <v>19267.210333333333</v>
      </c>
      <c r="I361" s="14">
        <f t="shared" si="48"/>
        <v>-31.824666666667326</v>
      </c>
      <c r="J361" s="19">
        <f t="shared" si="49"/>
        <v>2245.3096666666675</v>
      </c>
      <c r="K361" s="27"/>
      <c r="L361" s="8">
        <f t="shared" si="53"/>
        <v>15177.904666666669</v>
      </c>
      <c r="M361" s="23">
        <f t="shared" si="51"/>
        <v>25017.663000000004</v>
      </c>
      <c r="N361" s="21">
        <f t="shared" si="52"/>
        <v>0.77014429098886372</v>
      </c>
    </row>
    <row r="362" spans="1:14" x14ac:dyDescent="0.2">
      <c r="A362">
        <f t="shared" si="45"/>
        <v>8</v>
      </c>
      <c r="B362" s="1">
        <v>41122</v>
      </c>
      <c r="C362" s="33">
        <v>2494.3609999999999</v>
      </c>
      <c r="D362" s="12"/>
      <c r="E362" s="8">
        <f t="shared" si="46"/>
        <v>18695.579000000002</v>
      </c>
      <c r="F362" s="8">
        <f t="shared" si="50"/>
        <v>28243.113000000001</v>
      </c>
      <c r="G362" s="36">
        <v>19634.828000000001</v>
      </c>
      <c r="H362" s="19">
        <f t="shared" si="47"/>
        <v>19399.371333333333</v>
      </c>
      <c r="I362" s="14">
        <f t="shared" si="48"/>
        <v>132.16100000000006</v>
      </c>
      <c r="J362" s="19">
        <f t="shared" si="49"/>
        <v>2362.1999999999998</v>
      </c>
      <c r="K362" s="27"/>
      <c r="L362" s="8">
        <f t="shared" si="53"/>
        <v>17540.10466666667</v>
      </c>
      <c r="M362" s="23">
        <f t="shared" si="51"/>
        <v>24981.15633333334</v>
      </c>
      <c r="N362" s="21">
        <f t="shared" si="52"/>
        <v>0.77656018298272234</v>
      </c>
    </row>
    <row r="363" spans="1:14" x14ac:dyDescent="0.2">
      <c r="A363">
        <f t="shared" si="45"/>
        <v>9</v>
      </c>
      <c r="B363" s="1">
        <v>41153</v>
      </c>
      <c r="C363" s="33">
        <v>2304.009</v>
      </c>
      <c r="D363" s="12">
        <f>SUM(C361:C363)</f>
        <v>7011.8549999999996</v>
      </c>
      <c r="E363" s="8">
        <f t="shared" si="46"/>
        <v>20999.588000000003</v>
      </c>
      <c r="F363" s="8">
        <f t="shared" si="50"/>
        <v>28005.031000000003</v>
      </c>
      <c r="G363" s="36">
        <v>20275.004000000001</v>
      </c>
      <c r="H363" s="19">
        <f t="shared" si="47"/>
        <v>19731.89066666667</v>
      </c>
      <c r="I363" s="14">
        <f>H363-H362</f>
        <v>332.51933333333727</v>
      </c>
      <c r="J363" s="19">
        <f t="shared" si="49"/>
        <v>1971.4896666666627</v>
      </c>
      <c r="K363" s="27">
        <f>SUM(J361:J363)</f>
        <v>6578.9993333333296</v>
      </c>
      <c r="L363" s="8">
        <f t="shared" si="53"/>
        <v>19511.594333333334</v>
      </c>
      <c r="M363" s="23">
        <f t="shared" si="51"/>
        <v>24751.309666666668</v>
      </c>
      <c r="N363" s="21">
        <f>H363/M363</f>
        <v>0.79720592293506798</v>
      </c>
    </row>
    <row r="364" spans="1:14" x14ac:dyDescent="0.2">
      <c r="A364">
        <f t="shared" si="45"/>
        <v>10</v>
      </c>
      <c r="B364" s="1">
        <v>41183</v>
      </c>
      <c r="C364" s="33">
        <v>2158.5439999999999</v>
      </c>
      <c r="D364" s="12"/>
      <c r="E364" s="8">
        <f t="shared" si="46"/>
        <v>23158.132000000005</v>
      </c>
      <c r="F364" s="8">
        <f t="shared" si="50"/>
        <v>27529.954000000005</v>
      </c>
      <c r="G364" s="36">
        <v>21330.170999999998</v>
      </c>
      <c r="H364" s="19">
        <f t="shared" si="47"/>
        <v>20413.334333333332</v>
      </c>
      <c r="I364" s="14">
        <f t="shared" si="48"/>
        <v>681.44366666666247</v>
      </c>
      <c r="J364" s="19">
        <f t="shared" si="49"/>
        <v>1477.1003333333374</v>
      </c>
      <c r="K364" s="27"/>
      <c r="L364" s="8">
        <f t="shared" si="53"/>
        <v>20988.69466666667</v>
      </c>
      <c r="M364" s="23">
        <f t="shared" si="51"/>
        <v>24183.937000000005</v>
      </c>
      <c r="N364" s="21">
        <f t="shared" si="52"/>
        <v>0.84408648324436708</v>
      </c>
    </row>
    <row r="365" spans="1:14" x14ac:dyDescent="0.2">
      <c r="A365">
        <f t="shared" si="45"/>
        <v>11</v>
      </c>
      <c r="B365" s="1">
        <v>41214</v>
      </c>
      <c r="C365" s="33">
        <v>2060.9659999999999</v>
      </c>
      <c r="D365" s="12"/>
      <c r="E365" s="8">
        <f t="shared" si="46"/>
        <v>25219.098000000005</v>
      </c>
      <c r="F365" s="8">
        <f t="shared" si="50"/>
        <v>27487.764999999999</v>
      </c>
      <c r="G365" s="36">
        <v>20408.745999999999</v>
      </c>
      <c r="H365" s="19">
        <f t="shared" ref="H365:H370" si="54">AVERAGE(G363:G365)</f>
        <v>20671.307000000001</v>
      </c>
      <c r="I365" s="14">
        <f t="shared" ref="I365:I370" si="55">H365-H364</f>
        <v>257.97266666666837</v>
      </c>
      <c r="J365" s="19">
        <f t="shared" ref="J365:J370" si="56">C365-I365</f>
        <v>1802.9933333333315</v>
      </c>
      <c r="K365" s="27"/>
      <c r="L365" s="8">
        <f t="shared" si="53"/>
        <v>22791.688000000002</v>
      </c>
      <c r="M365" s="23">
        <f t="shared" si="51"/>
        <v>24481.184999999998</v>
      </c>
      <c r="N365" s="21">
        <f t="shared" ref="N365:N370" si="57">H365/M365</f>
        <v>0.84437526206349911</v>
      </c>
    </row>
    <row r="366" spans="1:14" x14ac:dyDescent="0.2">
      <c r="A366">
        <f t="shared" si="45"/>
        <v>12</v>
      </c>
      <c r="B366" s="1">
        <v>41244</v>
      </c>
      <c r="C366" s="33">
        <v>1932.97</v>
      </c>
      <c r="D366" s="12">
        <f t="shared" ref="D366:D390" si="58">IF(OR($A366=3,$A366=6,$A366=9,$A366=12),SUM(C364:C366),"")</f>
        <v>6152.4800000000005</v>
      </c>
      <c r="E366" s="8">
        <f t="shared" si="46"/>
        <v>27152.068000000007</v>
      </c>
      <c r="F366" s="8">
        <f t="shared" ref="F366:F367" si="59">SUM(C355:C366)</f>
        <v>27152.068000000007</v>
      </c>
      <c r="G366" s="36">
        <v>21975.647000000001</v>
      </c>
      <c r="H366" s="19">
        <f t="shared" si="54"/>
        <v>21238.187999999998</v>
      </c>
      <c r="I366" s="14">
        <f t="shared" si="55"/>
        <v>566.88099999999758</v>
      </c>
      <c r="J366" s="19">
        <f t="shared" si="56"/>
        <v>1366.0890000000024</v>
      </c>
      <c r="K366" s="12">
        <f t="shared" ref="K366:K390" si="60">IF(OR($A366=3,$A366=6,$A366=9,$A366=12),SUM(J364:J366),"")</f>
        <v>4646.1826666666711</v>
      </c>
      <c r="L366" s="8">
        <f t="shared" si="53"/>
        <v>24157.777000000006</v>
      </c>
      <c r="M366" s="23">
        <f t="shared" ref="M366" si="61">SUM(J355:J366)</f>
        <v>24157.777000000006</v>
      </c>
      <c r="N366" s="21">
        <f t="shared" si="57"/>
        <v>0.87914496437317036</v>
      </c>
    </row>
    <row r="367" spans="1:14" x14ac:dyDescent="0.2">
      <c r="A367">
        <f t="shared" si="45"/>
        <v>1</v>
      </c>
      <c r="B367" s="1">
        <v>41275</v>
      </c>
      <c r="C367" s="33">
        <v>1900.8589999999999</v>
      </c>
      <c r="D367" s="12" t="str">
        <f t="shared" si="58"/>
        <v/>
      </c>
      <c r="E367" s="8">
        <f t="shared" si="46"/>
        <v>1900.8589999999999</v>
      </c>
      <c r="F367" s="8">
        <f t="shared" si="59"/>
        <v>26826.739000000005</v>
      </c>
      <c r="G367" s="36">
        <v>23140.706999999999</v>
      </c>
      <c r="H367" s="19">
        <f t="shared" si="54"/>
        <v>21841.699999999997</v>
      </c>
      <c r="I367" s="14">
        <f t="shared" si="55"/>
        <v>603.51199999999881</v>
      </c>
      <c r="J367" s="19">
        <f t="shared" si="56"/>
        <v>1297.3470000000011</v>
      </c>
      <c r="K367" s="12" t="str">
        <f t="shared" si="60"/>
        <v/>
      </c>
      <c r="L367" s="8">
        <f t="shared" si="53"/>
        <v>1297.3470000000011</v>
      </c>
      <c r="M367" s="23">
        <f t="shared" ref="M367" si="62">SUM(J356:J367)</f>
        <v>23745.431666666667</v>
      </c>
      <c r="N367" s="21">
        <f t="shared" si="57"/>
        <v>0.91982745593380444</v>
      </c>
    </row>
    <row r="368" spans="1:14" x14ac:dyDescent="0.2">
      <c r="A368">
        <f t="shared" si="45"/>
        <v>2</v>
      </c>
      <c r="B368" s="1">
        <v>41306</v>
      </c>
      <c r="C368" s="33">
        <v>1795.105</v>
      </c>
      <c r="D368" s="12" t="str">
        <f t="shared" si="58"/>
        <v/>
      </c>
      <c r="E368" s="8">
        <f t="shared" ref="E368" si="63">IF(MONTH($B368)=1,C368,C368+E367)</f>
        <v>3695.9639999999999</v>
      </c>
      <c r="F368" s="8">
        <f t="shared" ref="F368" si="64">SUM(C357:C368)</f>
        <v>26455.347000000002</v>
      </c>
      <c r="G368" s="36">
        <v>22108.423999999999</v>
      </c>
      <c r="H368" s="19">
        <f t="shared" si="54"/>
        <v>22408.259333333332</v>
      </c>
      <c r="I368" s="14">
        <f t="shared" si="55"/>
        <v>566.55933333333451</v>
      </c>
      <c r="J368" s="19">
        <f t="shared" si="56"/>
        <v>1228.5456666666655</v>
      </c>
      <c r="K368" s="12" t="str">
        <f t="shared" si="60"/>
        <v/>
      </c>
      <c r="L368" s="8">
        <f t="shared" ref="L368" si="65">IF(MONTH($B368)=1,J368,J368+L367)</f>
        <v>2525.8926666666666</v>
      </c>
      <c r="M368" s="23">
        <f t="shared" ref="M368" si="66">SUM(J357:J368)</f>
        <v>23155.386000000002</v>
      </c>
      <c r="N368" s="21">
        <f t="shared" si="57"/>
        <v>0.96773421671024307</v>
      </c>
    </row>
    <row r="369" spans="1:14" x14ac:dyDescent="0.2">
      <c r="A369">
        <f t="shared" si="45"/>
        <v>3</v>
      </c>
      <c r="B369" s="1">
        <v>41334</v>
      </c>
      <c r="C369" s="33">
        <v>1859.386</v>
      </c>
      <c r="D369" s="12">
        <f t="shared" si="58"/>
        <v>5555.35</v>
      </c>
      <c r="E369" s="8">
        <f t="shared" ref="E369" si="67">IF(MONTH($B369)=1,C369,C369+E368)</f>
        <v>5555.35</v>
      </c>
      <c r="F369" s="8">
        <f t="shared" ref="F369" si="68">SUM(C358:C369)</f>
        <v>25812.83</v>
      </c>
      <c r="G369" s="36">
        <v>22184.458999999999</v>
      </c>
      <c r="H369" s="19">
        <f t="shared" si="54"/>
        <v>22477.863333333331</v>
      </c>
      <c r="I369" s="14">
        <f t="shared" si="55"/>
        <v>69.60399999999936</v>
      </c>
      <c r="J369" s="19">
        <f t="shared" si="56"/>
        <v>1789.7820000000006</v>
      </c>
      <c r="K369" s="12">
        <f t="shared" si="60"/>
        <v>4315.6746666666677</v>
      </c>
      <c r="L369" s="8">
        <f t="shared" ref="L369:L374" si="69">IF(MONTH($B369)=1,J369,J369+L368)</f>
        <v>4315.6746666666677</v>
      </c>
      <c r="M369" s="23">
        <f t="shared" ref="M369" si="70">SUM(J358:J369)</f>
        <v>22709.197000000004</v>
      </c>
      <c r="N369" s="21">
        <f t="shared" si="57"/>
        <v>0.98981321679200407</v>
      </c>
    </row>
    <row r="370" spans="1:14" x14ac:dyDescent="0.2">
      <c r="A370">
        <f t="shared" si="45"/>
        <v>4</v>
      </c>
      <c r="B370" s="1">
        <v>41365</v>
      </c>
      <c r="C370" s="33">
        <v>1764.0129999999999</v>
      </c>
      <c r="D370" s="12" t="str">
        <f t="shared" si="58"/>
        <v/>
      </c>
      <c r="E370" s="8">
        <f t="shared" ref="E370" si="71">IF(MONTH($B370)=1,C370,C370+E369)</f>
        <v>7319.3630000000003</v>
      </c>
      <c r="F370" s="8">
        <f t="shared" ref="F370" si="72">SUM(C359:C370)</f>
        <v>25264.493999999999</v>
      </c>
      <c r="G370" s="36">
        <v>21338.005000000001</v>
      </c>
      <c r="H370" s="19">
        <f t="shared" si="54"/>
        <v>21876.96266666667</v>
      </c>
      <c r="I370" s="14">
        <f t="shared" si="55"/>
        <v>-600.90066666666098</v>
      </c>
      <c r="J370" s="19">
        <f t="shared" si="56"/>
        <v>2364.9136666666609</v>
      </c>
      <c r="K370" s="12" t="str">
        <f t="shared" si="60"/>
        <v/>
      </c>
      <c r="L370" s="8">
        <f t="shared" si="69"/>
        <v>6680.5883333333286</v>
      </c>
      <c r="M370" s="23">
        <f t="shared" ref="M370" si="73">SUM(J359:J370)</f>
        <v>22784.05899999999</v>
      </c>
      <c r="N370" s="21">
        <f t="shared" si="57"/>
        <v>0.96018723734285794</v>
      </c>
    </row>
    <row r="371" spans="1:14" x14ac:dyDescent="0.2">
      <c r="A371">
        <f t="shared" si="45"/>
        <v>5</v>
      </c>
      <c r="B371" s="1">
        <v>41395</v>
      </c>
      <c r="C371" s="33">
        <v>1891.3989999999999</v>
      </c>
      <c r="D371" s="12" t="str">
        <f t="shared" si="58"/>
        <v/>
      </c>
      <c r="E371" s="8">
        <f t="shared" ref="E371" si="74">IF(MONTH($B371)=1,C371,C371+E370)</f>
        <v>9210.7620000000006</v>
      </c>
      <c r="F371" s="8">
        <f t="shared" ref="F371" si="75">SUM(C360:C371)</f>
        <v>24915.331999999999</v>
      </c>
      <c r="G371" s="36">
        <v>20859.894</v>
      </c>
      <c r="H371" s="19">
        <f t="shared" ref="H371" si="76">AVERAGE(G369:G371)</f>
        <v>21460.786</v>
      </c>
      <c r="I371" s="14">
        <f t="shared" ref="I371" si="77">H371-H370</f>
        <v>-416.17666666666992</v>
      </c>
      <c r="J371" s="19">
        <f t="shared" ref="J371" si="78">C371-I371</f>
        <v>2307.5756666666698</v>
      </c>
      <c r="K371" s="12" t="str">
        <f t="shared" si="60"/>
        <v/>
      </c>
      <c r="L371" s="8">
        <f t="shared" si="69"/>
        <v>8988.1639999999989</v>
      </c>
      <c r="M371" s="23">
        <f t="shared" ref="M371" si="79">SUM(J360:J371)</f>
        <v>22850.032666666666</v>
      </c>
      <c r="N371" s="21">
        <f t="shared" ref="N371" si="80">H371/M371</f>
        <v>0.93920154570749126</v>
      </c>
    </row>
    <row r="372" spans="1:14" x14ac:dyDescent="0.2">
      <c r="A372">
        <f t="shared" si="45"/>
        <v>6</v>
      </c>
      <c r="B372" s="1">
        <v>41426</v>
      </c>
      <c r="C372" s="33">
        <v>1800.2360000000001</v>
      </c>
      <c r="D372" s="12">
        <f t="shared" si="58"/>
        <v>5455.6480000000001</v>
      </c>
      <c r="E372" s="8">
        <f t="shared" ref="E372:E377" si="81">IF(MONTH($B372)=1,C372,C372+E371)</f>
        <v>11010.998000000001</v>
      </c>
      <c r="F372" s="8">
        <f t="shared" ref="F372" si="82">SUM(C361:C372)</f>
        <v>24175.332999999999</v>
      </c>
      <c r="G372" s="36">
        <v>20119.442999999999</v>
      </c>
      <c r="H372" s="19">
        <f t="shared" ref="H372" si="83">AVERAGE(G370:G372)</f>
        <v>20772.447333333334</v>
      </c>
      <c r="I372" s="14">
        <f t="shared" ref="I372" si="84">H372-H371</f>
        <v>-688.33866666666654</v>
      </c>
      <c r="J372" s="19">
        <f t="shared" ref="J372" si="85">C372-I372</f>
        <v>2488.5746666666664</v>
      </c>
      <c r="K372" s="12">
        <f t="shared" si="60"/>
        <v>7161.0639999999976</v>
      </c>
      <c r="L372" s="8">
        <f t="shared" si="69"/>
        <v>11476.738666666664</v>
      </c>
      <c r="M372" s="23">
        <f t="shared" ref="M372" si="86">SUM(J361:J372)</f>
        <v>22701.920666666669</v>
      </c>
      <c r="N372" s="21">
        <f t="shared" ref="N372" si="87">H372/M372</f>
        <v>0.91500836595881552</v>
      </c>
    </row>
    <row r="373" spans="1:14" x14ac:dyDescent="0.2">
      <c r="A373">
        <f t="shared" si="45"/>
        <v>7</v>
      </c>
      <c r="B373" s="1">
        <v>41456</v>
      </c>
      <c r="C373" s="33">
        <v>1640.1210000000001</v>
      </c>
      <c r="D373" s="12" t="str">
        <f t="shared" si="58"/>
        <v/>
      </c>
      <c r="E373" s="8">
        <f t="shared" si="81"/>
        <v>12651.119000000002</v>
      </c>
      <c r="F373" s="8">
        <f t="shared" ref="F373" si="88">SUM(C362:C373)</f>
        <v>23601.968999999997</v>
      </c>
      <c r="G373" s="36">
        <v>19524.131000000001</v>
      </c>
      <c r="H373" s="19">
        <f t="shared" ref="H373" si="89">AVERAGE(G371:G373)</f>
        <v>20167.822666666667</v>
      </c>
      <c r="I373" s="14">
        <f t="shared" ref="I373" si="90">H373-H372</f>
        <v>-604.6246666666666</v>
      </c>
      <c r="J373" s="19">
        <f t="shared" ref="J373" si="91">C373-I373</f>
        <v>2244.7456666666667</v>
      </c>
      <c r="K373" s="12" t="str">
        <f t="shared" si="60"/>
        <v/>
      </c>
      <c r="L373" s="8">
        <f t="shared" si="69"/>
        <v>13721.48433333333</v>
      </c>
      <c r="M373" s="23">
        <f t="shared" ref="M373" si="92">SUM(J362:J373)</f>
        <v>22701.356666666667</v>
      </c>
      <c r="N373" s="21">
        <f t="shared" ref="N373" si="93">H373/M373</f>
        <v>0.88839724263175457</v>
      </c>
    </row>
    <row r="374" spans="1:14" x14ac:dyDescent="0.2">
      <c r="A374">
        <f t="shared" si="45"/>
        <v>8</v>
      </c>
      <c r="B374" s="1">
        <v>41487</v>
      </c>
      <c r="C374" s="33">
        <v>1999.3309999999999</v>
      </c>
      <c r="D374" s="12" t="str">
        <f t="shared" si="58"/>
        <v/>
      </c>
      <c r="E374" s="8">
        <f t="shared" si="81"/>
        <v>14650.450000000003</v>
      </c>
      <c r="F374" s="8">
        <f t="shared" ref="F374" si="94">SUM(C363:C374)</f>
        <v>23106.938999999998</v>
      </c>
      <c r="G374" s="36">
        <v>19310.031999999999</v>
      </c>
      <c r="H374" s="19">
        <f t="shared" ref="H374" si="95">AVERAGE(G372:G374)</f>
        <v>19651.202000000001</v>
      </c>
      <c r="I374" s="14">
        <f t="shared" ref="I374" si="96">H374-H373</f>
        <v>-516.62066666666578</v>
      </c>
      <c r="J374" s="19">
        <f t="shared" ref="J374" si="97">C374-I374</f>
        <v>2515.9516666666659</v>
      </c>
      <c r="K374" s="12" t="str">
        <f t="shared" si="60"/>
        <v/>
      </c>
      <c r="L374" s="8">
        <f t="shared" si="69"/>
        <v>16237.435999999996</v>
      </c>
      <c r="M374" s="23">
        <f t="shared" ref="M374" si="98">SUM(J363:J374)</f>
        <v>22855.10833333333</v>
      </c>
      <c r="N374" s="21">
        <f t="shared" ref="N374" si="99">H374/M374</f>
        <v>0.85981662013561533</v>
      </c>
    </row>
    <row r="375" spans="1:14" x14ac:dyDescent="0.2">
      <c r="A375">
        <f t="shared" si="45"/>
        <v>9</v>
      </c>
      <c r="B375" s="1">
        <v>41518</v>
      </c>
      <c r="C375" s="33">
        <v>1706.874</v>
      </c>
      <c r="D375" s="12">
        <f t="shared" si="58"/>
        <v>5346.326</v>
      </c>
      <c r="E375" s="8">
        <f t="shared" si="81"/>
        <v>16357.324000000002</v>
      </c>
      <c r="F375" s="8">
        <f t="shared" ref="F375" si="100">SUM(C364:C375)</f>
        <v>22509.803999999996</v>
      </c>
      <c r="G375" s="36">
        <v>18844.150000000001</v>
      </c>
      <c r="H375" s="19">
        <f t="shared" ref="H375" si="101">AVERAGE(G373:G375)</f>
        <v>19226.104333333333</v>
      </c>
      <c r="I375" s="14">
        <f t="shared" ref="I375" si="102">H375-H374</f>
        <v>-425.09766666666837</v>
      </c>
      <c r="J375" s="19">
        <f t="shared" ref="J375" si="103">C375-I375</f>
        <v>2131.9716666666682</v>
      </c>
      <c r="K375" s="12">
        <f t="shared" si="60"/>
        <v>6892.6690000000008</v>
      </c>
      <c r="L375" s="8">
        <f t="shared" ref="L375" si="104">IF(MONTH($B375)=1,J375,J375+L374)</f>
        <v>18369.407666666666</v>
      </c>
      <c r="M375" s="23">
        <f t="shared" ref="M375" si="105">SUM(J364:J375)</f>
        <v>23015.590333333337</v>
      </c>
      <c r="N375" s="21">
        <f t="shared" ref="N375" si="106">H375/M375</f>
        <v>0.83535134467041172</v>
      </c>
    </row>
    <row r="376" spans="1:14" x14ac:dyDescent="0.2">
      <c r="A376">
        <f t="shared" si="45"/>
        <v>10</v>
      </c>
      <c r="B376" s="1">
        <v>41548</v>
      </c>
      <c r="C376" s="33">
        <v>1492.0360000000001</v>
      </c>
      <c r="D376" s="12" t="str">
        <f t="shared" si="58"/>
        <v/>
      </c>
      <c r="E376" s="8">
        <f t="shared" si="81"/>
        <v>17849.36</v>
      </c>
      <c r="F376" s="8">
        <f t="shared" ref="F376" si="107">SUM(C365:C376)</f>
        <v>21843.295999999998</v>
      </c>
      <c r="G376" s="36">
        <v>18588.210999999999</v>
      </c>
      <c r="H376" s="19">
        <f t="shared" ref="H376" si="108">AVERAGE(G374:G376)</f>
        <v>18914.130999999998</v>
      </c>
      <c r="I376" s="14">
        <f t="shared" ref="I376" si="109">H376-H375</f>
        <v>-311.97333333333518</v>
      </c>
      <c r="J376" s="19">
        <f t="shared" ref="J376" si="110">C376-I376</f>
        <v>1804.0093333333352</v>
      </c>
      <c r="K376" s="12" t="str">
        <f t="shared" si="60"/>
        <v/>
      </c>
      <c r="L376" s="8">
        <f t="shared" ref="L376" si="111">IF(MONTH($B376)=1,J376,J376+L375)</f>
        <v>20173.417000000001</v>
      </c>
      <c r="M376" s="23">
        <f t="shared" ref="M376" si="112">SUM(J365:J376)</f>
        <v>23342.49933333333</v>
      </c>
      <c r="N376" s="21">
        <f t="shared" ref="N376" si="113">H376/M376</f>
        <v>0.81028731027917067</v>
      </c>
    </row>
    <row r="377" spans="1:14" x14ac:dyDescent="0.2">
      <c r="A377">
        <f t="shared" si="45"/>
        <v>11</v>
      </c>
      <c r="B377" s="1">
        <v>41579</v>
      </c>
      <c r="C377" s="33">
        <v>1390.86</v>
      </c>
      <c r="D377" s="12" t="str">
        <f t="shared" si="58"/>
        <v/>
      </c>
      <c r="E377" s="8">
        <f t="shared" si="81"/>
        <v>19240.22</v>
      </c>
      <c r="F377" s="8">
        <f t="shared" ref="F377" si="114">SUM(C366:C377)</f>
        <v>21173.19</v>
      </c>
      <c r="G377" s="36">
        <v>18365.027999999998</v>
      </c>
      <c r="H377" s="19">
        <f t="shared" ref="H377" si="115">AVERAGE(G375:G377)</f>
        <v>18599.129666666668</v>
      </c>
      <c r="I377" s="14">
        <f t="shared" ref="I377" si="116">H377-H376</f>
        <v>-315.00133333332997</v>
      </c>
      <c r="J377" s="19">
        <f t="shared" ref="J377" si="117">C377-I377</f>
        <v>1705.8613333333299</v>
      </c>
      <c r="K377" s="12" t="str">
        <f t="shared" si="60"/>
        <v/>
      </c>
      <c r="L377" s="8">
        <f t="shared" ref="L377" si="118">IF(MONTH($B377)=1,J377,J377+L376)</f>
        <v>21879.278333333332</v>
      </c>
      <c r="M377" s="23">
        <f t="shared" ref="M377" si="119">SUM(J366:J377)</f>
        <v>23245.367333333335</v>
      </c>
      <c r="N377" s="21">
        <f t="shared" ref="N377" si="120">H377/M377</f>
        <v>0.80012199420036412</v>
      </c>
    </row>
    <row r="378" spans="1:14" x14ac:dyDescent="0.2">
      <c r="A378">
        <f t="shared" si="45"/>
        <v>12</v>
      </c>
      <c r="B378" s="1">
        <v>41609</v>
      </c>
      <c r="C378" s="33">
        <v>1261.902</v>
      </c>
      <c r="D378" s="12">
        <f t="shared" si="58"/>
        <v>4144.7979999999998</v>
      </c>
      <c r="E378" s="8">
        <f t="shared" ref="E378" si="121">IF(MONTH($B378)=1,C378,C378+E377)</f>
        <v>20502.122000000003</v>
      </c>
      <c r="F378" s="8">
        <f t="shared" ref="F378" si="122">SUM(C367:C378)</f>
        <v>20502.122000000003</v>
      </c>
      <c r="G378" s="36">
        <v>18030.22</v>
      </c>
      <c r="H378" s="19">
        <f t="shared" ref="H378" si="123">AVERAGE(G376:G378)</f>
        <v>18327.819666666666</v>
      </c>
      <c r="I378" s="14">
        <f t="shared" ref="I378" si="124">H378-H377</f>
        <v>-271.31000000000131</v>
      </c>
      <c r="J378" s="19">
        <f t="shared" ref="J378" si="125">C378-I378</f>
        <v>1533.2120000000014</v>
      </c>
      <c r="K378" s="12">
        <f t="shared" si="60"/>
        <v>5043.0826666666662</v>
      </c>
      <c r="L378" s="8">
        <f t="shared" ref="L378" si="126">IF(MONTH($B378)=1,J378,J378+L377)</f>
        <v>23412.490333333335</v>
      </c>
      <c r="M378" s="23">
        <f t="shared" ref="M378" si="127">SUM(J367:J378)</f>
        <v>23412.490333333335</v>
      </c>
      <c r="N378" s="21">
        <f t="shared" ref="N378" si="128">H378/M378</f>
        <v>0.78282230577464829</v>
      </c>
    </row>
    <row r="379" spans="1:14" x14ac:dyDescent="0.2">
      <c r="A379">
        <f t="shared" si="45"/>
        <v>1</v>
      </c>
      <c r="B379" s="1">
        <v>41640</v>
      </c>
      <c r="C379" s="33">
        <v>1286.21</v>
      </c>
      <c r="D379" s="12" t="str">
        <f t="shared" si="58"/>
        <v/>
      </c>
      <c r="E379" s="8">
        <f t="shared" ref="E379:E384" si="129">IF(MONTH($B379)=1,C379,C379+E378)</f>
        <v>1286.21</v>
      </c>
      <c r="F379" s="8">
        <f t="shared" ref="F379" si="130">SUM(C368:C379)</f>
        <v>19887.472999999998</v>
      </c>
      <c r="G379" s="36">
        <v>17692.007000000001</v>
      </c>
      <c r="H379" s="19">
        <f t="shared" ref="H379" si="131">AVERAGE(G377:G379)</f>
        <v>18029.085000000003</v>
      </c>
      <c r="I379" s="14">
        <f t="shared" ref="I379" si="132">H379-H378</f>
        <v>-298.73466666666354</v>
      </c>
      <c r="J379" s="19">
        <f t="shared" ref="J379" si="133">C379-I379</f>
        <v>1584.9446666666636</v>
      </c>
      <c r="K379" s="12" t="str">
        <f t="shared" si="60"/>
        <v/>
      </c>
      <c r="L379" s="8">
        <f t="shared" ref="L379" si="134">IF(MONTH($B379)=1,J379,J379+L378)</f>
        <v>1584.9446666666636</v>
      </c>
      <c r="M379" s="23">
        <f t="shared" ref="M379" si="135">SUM(J368:J379)</f>
        <v>23700.087999999996</v>
      </c>
      <c r="N379" s="21">
        <f t="shared" ref="N379" si="136">H379/M379</f>
        <v>0.7607180614688015</v>
      </c>
    </row>
    <row r="380" spans="1:14" x14ac:dyDescent="0.2">
      <c r="A380">
        <f t="shared" si="45"/>
        <v>2</v>
      </c>
      <c r="B380" s="1">
        <v>41671</v>
      </c>
      <c r="C380" s="33">
        <v>1406.556</v>
      </c>
      <c r="D380" s="12" t="str">
        <f t="shared" si="58"/>
        <v/>
      </c>
      <c r="E380" s="8">
        <f t="shared" si="129"/>
        <v>2692.7660000000001</v>
      </c>
      <c r="F380" s="8">
        <f t="shared" ref="F380" si="137">SUM(C369:C380)</f>
        <v>19498.923999999999</v>
      </c>
      <c r="G380" s="36">
        <v>17080.999</v>
      </c>
      <c r="H380" s="19">
        <f t="shared" ref="H380" si="138">AVERAGE(G378:G380)</f>
        <v>17601.07533333333</v>
      </c>
      <c r="I380" s="14">
        <f t="shared" ref="I380" si="139">H380-H379</f>
        <v>-428.00966666667227</v>
      </c>
      <c r="J380" s="19">
        <f t="shared" ref="J380" si="140">C380-I380</f>
        <v>1834.5656666666723</v>
      </c>
      <c r="K380" s="12" t="str">
        <f t="shared" si="60"/>
        <v/>
      </c>
      <c r="L380" s="8">
        <f t="shared" ref="L380" si="141">IF(MONTH($B380)=1,J380,J380+L379)</f>
        <v>3419.5103333333359</v>
      </c>
      <c r="M380" s="23">
        <f t="shared" ref="M380" si="142">SUM(J369:J380)</f>
        <v>24306.108000000004</v>
      </c>
      <c r="N380" s="21">
        <f t="shared" ref="N380" si="143">H380/M380</f>
        <v>0.72414206887146748</v>
      </c>
    </row>
    <row r="381" spans="1:14" x14ac:dyDescent="0.2">
      <c r="A381">
        <f t="shared" si="45"/>
        <v>3</v>
      </c>
      <c r="B381" s="1">
        <v>41699</v>
      </c>
      <c r="C381" s="33">
        <v>1466.6949999999999</v>
      </c>
      <c r="D381" s="12">
        <f t="shared" si="58"/>
        <v>4159.4610000000002</v>
      </c>
      <c r="E381" s="8">
        <f t="shared" si="129"/>
        <v>4159.4610000000002</v>
      </c>
      <c r="F381" s="8">
        <f t="shared" ref="F381" si="144">SUM(C370:C381)</f>
        <v>19106.233</v>
      </c>
      <c r="G381" s="36">
        <v>16913.669999999998</v>
      </c>
      <c r="H381" s="19">
        <f t="shared" ref="H381" si="145">AVERAGE(G379:G381)</f>
        <v>17228.892</v>
      </c>
      <c r="I381" s="14">
        <f t="shared" ref="I381" si="146">H381-H380</f>
        <v>-372.18333333333067</v>
      </c>
      <c r="J381" s="19">
        <f t="shared" ref="J381" si="147">C381-I381</f>
        <v>1838.8783333333306</v>
      </c>
      <c r="K381" s="12">
        <f t="shared" si="60"/>
        <v>5258.3886666666667</v>
      </c>
      <c r="L381" s="8">
        <f t="shared" ref="L381" si="148">IF(MONTH($B381)=1,J381,J381+L380)</f>
        <v>5258.3886666666667</v>
      </c>
      <c r="M381" s="23">
        <f t="shared" ref="M381" si="149">SUM(J370:J381)</f>
        <v>24355.204333333328</v>
      </c>
      <c r="N381" s="21">
        <f t="shared" ref="N381" si="150">H381/M381</f>
        <v>0.70740083984514046</v>
      </c>
    </row>
    <row r="382" spans="1:14" x14ac:dyDescent="0.2">
      <c r="A382">
        <f t="shared" si="45"/>
        <v>4</v>
      </c>
      <c r="B382" s="1">
        <v>41730</v>
      </c>
      <c r="C382" s="33">
        <v>1347.4079999999999</v>
      </c>
      <c r="D382" s="12" t="str">
        <f t="shared" si="58"/>
        <v/>
      </c>
      <c r="E382" s="8">
        <f t="shared" si="129"/>
        <v>5506.8690000000006</v>
      </c>
      <c r="F382" s="8">
        <f t="shared" ref="F382" si="151">SUM(C371:C382)</f>
        <v>18689.628000000001</v>
      </c>
      <c r="G382" s="36">
        <v>16378.984</v>
      </c>
      <c r="H382" s="19">
        <f t="shared" ref="H382" si="152">AVERAGE(G380:G382)</f>
        <v>16791.217666666664</v>
      </c>
      <c r="I382" s="14">
        <f t="shared" ref="I382" si="153">H382-H381</f>
        <v>-437.67433333333611</v>
      </c>
      <c r="J382" s="19">
        <f t="shared" ref="J382" si="154">C382-I382</f>
        <v>1785.082333333336</v>
      </c>
      <c r="K382" s="12" t="str">
        <f t="shared" si="60"/>
        <v/>
      </c>
      <c r="L382" s="8">
        <f t="shared" ref="L382" si="155">IF(MONTH($B382)=1,J382,J382+L381)</f>
        <v>7043.4710000000032</v>
      </c>
      <c r="M382" s="23">
        <f t="shared" ref="M382" si="156">SUM(J371:J382)</f>
        <v>23775.373000000003</v>
      </c>
      <c r="N382" s="21">
        <f t="shared" ref="N382" si="157">H382/M382</f>
        <v>0.70624413197078595</v>
      </c>
    </row>
    <row r="383" spans="1:14" x14ac:dyDescent="0.2">
      <c r="A383">
        <f t="shared" si="45"/>
        <v>5</v>
      </c>
      <c r="B383" s="1">
        <v>41760</v>
      </c>
      <c r="C383" s="33">
        <v>1522.181</v>
      </c>
      <c r="D383" s="12" t="str">
        <f t="shared" si="58"/>
        <v/>
      </c>
      <c r="E383" s="8">
        <f t="shared" si="129"/>
        <v>7029.0500000000011</v>
      </c>
      <c r="F383" s="8">
        <f t="shared" ref="F383" si="158">SUM(C372:C383)</f>
        <v>18320.41</v>
      </c>
      <c r="G383" s="36">
        <v>16242.26</v>
      </c>
      <c r="H383" s="19">
        <f t="shared" ref="H383" si="159">AVERAGE(G381:G383)</f>
        <v>16511.637999999999</v>
      </c>
      <c r="I383" s="14">
        <f t="shared" ref="I383" si="160">H383-H382</f>
        <v>-279.57966666666471</v>
      </c>
      <c r="J383" s="19">
        <f t="shared" ref="J383" si="161">C383-I383</f>
        <v>1801.7606666666647</v>
      </c>
      <c r="K383" s="12" t="str">
        <f t="shared" si="60"/>
        <v/>
      </c>
      <c r="L383" s="8">
        <f t="shared" ref="L383" si="162">IF(MONTH($B383)=1,J383,J383+L382)</f>
        <v>8845.2316666666684</v>
      </c>
      <c r="M383" s="23">
        <f t="shared" ref="M383" si="163">SUM(J372:J383)</f>
        <v>23269.558000000001</v>
      </c>
      <c r="N383" s="21">
        <f t="shared" ref="N383" si="164">H383/M383</f>
        <v>0.70958107584166397</v>
      </c>
    </row>
    <row r="384" spans="1:14" x14ac:dyDescent="0.2">
      <c r="A384">
        <f t="shared" si="45"/>
        <v>6</v>
      </c>
      <c r="B384" s="1">
        <v>41791</v>
      </c>
      <c r="C384" s="33">
        <v>1543.9449999999999</v>
      </c>
      <c r="D384" s="12">
        <f t="shared" si="58"/>
        <v>4413.5339999999997</v>
      </c>
      <c r="E384" s="8">
        <f t="shared" si="129"/>
        <v>8572.9950000000008</v>
      </c>
      <c r="F384" s="8">
        <f t="shared" ref="F384" si="165">SUM(C373:C384)</f>
        <v>18064.118999999999</v>
      </c>
      <c r="G384" s="36">
        <v>14856.618</v>
      </c>
      <c r="H384" s="19">
        <f t="shared" ref="H384" si="166">AVERAGE(G382:G384)</f>
        <v>15825.954</v>
      </c>
      <c r="I384" s="14">
        <f t="shared" ref="I384" si="167">H384-H383</f>
        <v>-685.68399999999929</v>
      </c>
      <c r="J384" s="19">
        <f t="shared" ref="J384" si="168">C384-I384</f>
        <v>2229.628999999999</v>
      </c>
      <c r="K384" s="12">
        <f t="shared" si="60"/>
        <v>5816.4719999999998</v>
      </c>
      <c r="L384" s="8">
        <f t="shared" ref="L384" si="169">IF(MONTH($B384)=1,J384,J384+L383)</f>
        <v>11074.860666666667</v>
      </c>
      <c r="M384" s="23">
        <f t="shared" ref="M384" si="170">SUM(J373:J384)</f>
        <v>23010.612333333338</v>
      </c>
      <c r="N384" s="21">
        <f t="shared" ref="N384:N390" si="171">H384/M384</f>
        <v>0.68776761655640117</v>
      </c>
    </row>
    <row r="385" spans="1:16" x14ac:dyDescent="0.2">
      <c r="A385">
        <f t="shared" si="45"/>
        <v>7</v>
      </c>
      <c r="B385" s="1">
        <v>41821</v>
      </c>
      <c r="C385" s="33">
        <v>1409.491</v>
      </c>
      <c r="D385" s="12" t="str">
        <f t="shared" si="58"/>
        <v/>
      </c>
      <c r="E385" s="8">
        <f t="shared" ref="E385" si="172">IF(MONTH($B385)=1,C385,C385+E384)</f>
        <v>9982.4860000000008</v>
      </c>
      <c r="F385" s="8">
        <f t="shared" ref="F385" si="173">SUM(C374:C385)</f>
        <v>17833.489000000001</v>
      </c>
      <c r="G385" s="36">
        <v>14836.403</v>
      </c>
      <c r="H385" s="19">
        <f t="shared" ref="H385" si="174">AVERAGE(G383:G385)</f>
        <v>15311.760333333334</v>
      </c>
      <c r="I385" s="14">
        <f t="shared" ref="I385" si="175">H385-H384</f>
        <v>-514.1936666666661</v>
      </c>
      <c r="J385" s="19">
        <f t="shared" ref="J385" si="176">C385-I385</f>
        <v>1923.6846666666661</v>
      </c>
      <c r="K385" s="12" t="str">
        <f t="shared" si="60"/>
        <v/>
      </c>
      <c r="L385" s="8">
        <f t="shared" ref="L385" si="177">IF(MONTH($B385)=1,J385,J385+L384)</f>
        <v>12998.545333333333</v>
      </c>
      <c r="M385" s="23">
        <f t="shared" ref="M385" si="178">SUM(J374:J385)</f>
        <v>22689.551333333337</v>
      </c>
      <c r="N385" s="21">
        <f t="shared" si="171"/>
        <v>0.67483751037592121</v>
      </c>
    </row>
    <row r="386" spans="1:16" x14ac:dyDescent="0.2">
      <c r="A386">
        <f t="shared" si="45"/>
        <v>8</v>
      </c>
      <c r="B386" s="1">
        <v>41852</v>
      </c>
      <c r="C386" s="33">
        <v>1694.9010000000001</v>
      </c>
      <c r="D386" s="12" t="str">
        <f t="shared" si="58"/>
        <v/>
      </c>
      <c r="E386" s="8">
        <f t="shared" ref="E386" si="179">IF(MONTH($B386)=1,C386,C386+E385)</f>
        <v>11677.387000000001</v>
      </c>
      <c r="F386" s="8">
        <f t="shared" ref="F386" si="180">SUM(C375:C386)</f>
        <v>17529.059000000001</v>
      </c>
      <c r="G386" s="36">
        <v>14587.406999999999</v>
      </c>
      <c r="H386" s="19">
        <f t="shared" ref="H386" si="181">AVERAGE(G384:G386)</f>
        <v>14760.142666666667</v>
      </c>
      <c r="I386" s="14">
        <f t="shared" ref="I386" si="182">H386-H385</f>
        <v>-551.61766666666699</v>
      </c>
      <c r="J386" s="19">
        <f t="shared" ref="J386" si="183">C386-I386</f>
        <v>2246.5186666666668</v>
      </c>
      <c r="K386" s="12" t="str">
        <f t="shared" si="60"/>
        <v/>
      </c>
      <c r="L386" s="8">
        <f t="shared" ref="L386" si="184">IF(MONTH($B386)=1,J386,J386+L385)</f>
        <v>15245.064</v>
      </c>
      <c r="M386" s="23">
        <f t="shared" ref="M386" si="185">SUM(J375:J386)</f>
        <v>22420.118333333336</v>
      </c>
      <c r="N386" s="21">
        <f t="shared" si="171"/>
        <v>0.65834365578355925</v>
      </c>
    </row>
    <row r="387" spans="1:16" x14ac:dyDescent="0.2">
      <c r="A387">
        <f t="shared" si="45"/>
        <v>9</v>
      </c>
      <c r="B387" s="1">
        <v>41883</v>
      </c>
      <c r="C387" s="33">
        <v>1545.104</v>
      </c>
      <c r="D387" s="12">
        <f t="shared" si="58"/>
        <v>4649.4960000000001</v>
      </c>
      <c r="E387" s="8">
        <f t="shared" ref="E387" si="186">IF(MONTH($B387)=1,C387,C387+E386)</f>
        <v>13222.491</v>
      </c>
      <c r="F387" s="8">
        <f t="shared" ref="F387" si="187">SUM(C376:C387)</f>
        <v>17367.289000000001</v>
      </c>
      <c r="G387" s="36">
        <v>14529.879000000001</v>
      </c>
      <c r="H387" s="19">
        <f t="shared" ref="H387" si="188">AVERAGE(G385:G387)</f>
        <v>14651.229666666666</v>
      </c>
      <c r="I387" s="14">
        <f t="shared" ref="I387" si="189">H387-H386</f>
        <v>-108.91300000000047</v>
      </c>
      <c r="J387" s="19">
        <f t="shared" ref="J387" si="190">C387-I387</f>
        <v>1654.0170000000005</v>
      </c>
      <c r="K387" s="12">
        <f t="shared" si="60"/>
        <v>5824.2203333333337</v>
      </c>
      <c r="L387" s="8">
        <f t="shared" ref="L387" si="191">IF(MONTH($B387)=1,J387,J387+L386)</f>
        <v>16899.081000000002</v>
      </c>
      <c r="M387" s="23">
        <f t="shared" ref="M387" si="192">SUM(J376:J387)</f>
        <v>21942.163666666664</v>
      </c>
      <c r="N387" s="21">
        <f t="shared" si="171"/>
        <v>0.66772037111928095</v>
      </c>
    </row>
    <row r="388" spans="1:16" x14ac:dyDescent="0.2">
      <c r="A388">
        <f t="shared" si="45"/>
        <v>10</v>
      </c>
      <c r="B388" s="1">
        <v>41913</v>
      </c>
      <c r="C388" s="33">
        <v>1642.816</v>
      </c>
      <c r="D388" s="12" t="str">
        <f t="shared" si="58"/>
        <v/>
      </c>
      <c r="E388" s="8">
        <f t="shared" ref="E388:E390" si="193">IF(MONTH($B388)=1,C388,C388+E387)</f>
        <v>14865.307000000001</v>
      </c>
      <c r="F388" s="8">
        <f t="shared" ref="F388:F390" si="194">SUM(C377:C388)</f>
        <v>17518.069</v>
      </c>
      <c r="G388" s="36">
        <v>14484.544</v>
      </c>
      <c r="H388" s="19">
        <f t="shared" ref="H388:H390" si="195">AVERAGE(G386:G388)</f>
        <v>14533.943333333335</v>
      </c>
      <c r="I388" s="14">
        <f t="shared" ref="I388:I390" si="196">H388-H387</f>
        <v>-117.28633333333164</v>
      </c>
      <c r="J388" s="19">
        <f t="shared" ref="J388:J390" si="197">C388-I388</f>
        <v>1760.1023333333317</v>
      </c>
      <c r="K388" s="12" t="str">
        <f t="shared" si="60"/>
        <v/>
      </c>
      <c r="L388" s="8">
        <f t="shared" ref="L388:L390" si="198">IF(MONTH($B388)=1,J388,J388+L387)</f>
        <v>18659.183333333334</v>
      </c>
      <c r="M388" s="23">
        <f t="shared" ref="M388:M390" si="199">SUM(J377:J388)</f>
        <v>21898.256666666664</v>
      </c>
      <c r="N388" s="21">
        <f t="shared" si="171"/>
        <v>0.6637032141219158</v>
      </c>
    </row>
    <row r="389" spans="1:16" x14ac:dyDescent="0.2">
      <c r="A389">
        <f t="shared" si="45"/>
        <v>11</v>
      </c>
      <c r="B389" s="29">
        <v>41944</v>
      </c>
      <c r="C389" s="33">
        <v>1288.934</v>
      </c>
      <c r="D389" s="12" t="str">
        <f t="shared" si="58"/>
        <v/>
      </c>
      <c r="E389" s="8">
        <f t="shared" si="193"/>
        <v>16154.241</v>
      </c>
      <c r="F389" s="8">
        <f t="shared" si="194"/>
        <v>17416.143</v>
      </c>
      <c r="G389" s="36">
        <v>14417.073</v>
      </c>
      <c r="H389" s="19">
        <f t="shared" si="195"/>
        <v>14477.165333333332</v>
      </c>
      <c r="I389" s="14">
        <f t="shared" si="196"/>
        <v>-56.778000000002066</v>
      </c>
      <c r="J389" s="19">
        <f t="shared" si="197"/>
        <v>1345.712000000002</v>
      </c>
      <c r="K389" s="12" t="str">
        <f t="shared" si="60"/>
        <v/>
      </c>
      <c r="L389" s="8">
        <f t="shared" si="198"/>
        <v>20004.895333333337</v>
      </c>
      <c r="M389" s="23">
        <f t="shared" si="199"/>
        <v>21538.107333333333</v>
      </c>
      <c r="N389" s="32">
        <f t="shared" si="171"/>
        <v>0.67216515867797855</v>
      </c>
      <c r="O389" s="30"/>
      <c r="P389" s="31"/>
    </row>
    <row r="390" spans="1:16" x14ac:dyDescent="0.2">
      <c r="A390">
        <f t="shared" si="45"/>
        <v>12</v>
      </c>
      <c r="B390" s="29">
        <v>41974</v>
      </c>
      <c r="C390" s="33">
        <v>1131.4849999999999</v>
      </c>
      <c r="D390" s="12">
        <f t="shared" si="58"/>
        <v>4063.2349999999997</v>
      </c>
      <c r="E390" s="8">
        <f t="shared" si="193"/>
        <v>17285.725999999999</v>
      </c>
      <c r="F390" s="8">
        <f t="shared" si="194"/>
        <v>17285.725999999999</v>
      </c>
      <c r="G390" s="36">
        <v>14385.552</v>
      </c>
      <c r="H390" s="19">
        <f t="shared" si="195"/>
        <v>14429.056333333332</v>
      </c>
      <c r="I390" s="14">
        <f t="shared" si="196"/>
        <v>-48.109000000000378</v>
      </c>
      <c r="J390" s="19">
        <f t="shared" si="197"/>
        <v>1179.5940000000003</v>
      </c>
      <c r="K390" s="12">
        <f t="shared" si="60"/>
        <v>4285.4083333333338</v>
      </c>
      <c r="L390" s="8">
        <f t="shared" si="198"/>
        <v>21184.489333333338</v>
      </c>
      <c r="M390" s="23">
        <f t="shared" si="199"/>
        <v>21184.489333333338</v>
      </c>
      <c r="N390" s="32">
        <f t="shared" si="171"/>
        <v>0.68111419191160405</v>
      </c>
      <c r="O390" s="30"/>
      <c r="P390" s="31"/>
    </row>
    <row r="391" spans="1:16" x14ac:dyDescent="0.2">
      <c r="A391">
        <f t="shared" ref="A391:A392" si="200">MONTH(B391)</f>
        <v>1</v>
      </c>
      <c r="B391" s="29">
        <v>42005</v>
      </c>
      <c r="C391" s="33">
        <v>1394.576</v>
      </c>
      <c r="D391" s="12" t="str">
        <f t="shared" ref="D391:D392" si="201">IF(OR($A391=3,$A391=6,$A391=9,$A391=12),SUM(C389:C391),"")</f>
        <v/>
      </c>
      <c r="E391" s="8">
        <f t="shared" ref="E391:E392" si="202">IF(MONTH($B391)=1,C391,C391+E390)</f>
        <v>1394.576</v>
      </c>
      <c r="F391" s="8">
        <f t="shared" ref="F391:F392" si="203">SUM(C380:C391)</f>
        <v>17394.092000000001</v>
      </c>
      <c r="G391" s="33">
        <v>14264.39</v>
      </c>
      <c r="H391" s="19">
        <f t="shared" ref="H391:H392" si="204">AVERAGE(G389:G391)</f>
        <v>14355.671666666667</v>
      </c>
      <c r="I391" s="14">
        <f t="shared" ref="I391:I392" si="205">H391-H390</f>
        <v>-73.384666666664998</v>
      </c>
      <c r="J391" s="19">
        <f t="shared" ref="J391:J392" si="206">C391-I391</f>
        <v>1467.960666666665</v>
      </c>
      <c r="K391" s="12" t="str">
        <f t="shared" ref="K391:K392" si="207">IF(OR($A391=3,$A391=6,$A391=9,$A391=12),SUM(J389:J391),"")</f>
        <v/>
      </c>
      <c r="L391" s="8">
        <f t="shared" ref="L391:L392" si="208">IF(MONTH($B391)=1,J391,J391+L390)</f>
        <v>1467.960666666665</v>
      </c>
      <c r="M391" s="23">
        <f t="shared" ref="M391:M392" si="209">SUM(J380:J391)</f>
        <v>21067.505333333338</v>
      </c>
      <c r="N391" s="32">
        <f t="shared" ref="N391:N392" si="210">H391/M391</f>
        <v>0.68141298362236069</v>
      </c>
    </row>
    <row r="392" spans="1:16" x14ac:dyDescent="0.2">
      <c r="A392">
        <f t="shared" si="200"/>
        <v>2</v>
      </c>
      <c r="B392" s="29">
        <v>42036</v>
      </c>
      <c r="C392" s="33">
        <v>1272.617</v>
      </c>
      <c r="D392" s="12" t="str">
        <f t="shared" si="201"/>
        <v/>
      </c>
      <c r="E392" s="8">
        <f t="shared" si="202"/>
        <v>2667.1930000000002</v>
      </c>
      <c r="F392" s="8">
        <f t="shared" si="203"/>
        <v>17260.152999999998</v>
      </c>
      <c r="G392" s="33">
        <v>13545.02</v>
      </c>
      <c r="H392" s="19">
        <f t="shared" si="204"/>
        <v>14064.987333333333</v>
      </c>
      <c r="I392" s="14">
        <f t="shared" si="205"/>
        <v>-290.68433333333451</v>
      </c>
      <c r="J392" s="19">
        <f t="shared" si="206"/>
        <v>1563.3013333333345</v>
      </c>
      <c r="K392" s="12" t="str">
        <f t="shared" si="207"/>
        <v/>
      </c>
      <c r="L392" s="8">
        <f t="shared" si="208"/>
        <v>3031.2619999999997</v>
      </c>
      <c r="M392" s="23">
        <f t="shared" si="209"/>
        <v>20796.240999999998</v>
      </c>
      <c r="N392" s="32">
        <f t="shared" si="210"/>
        <v>0.67632354007309947</v>
      </c>
    </row>
    <row r="393" spans="1:16" x14ac:dyDescent="0.2">
      <c r="A393">
        <f t="shared" ref="A393:A394" si="211">MONTH(B393)</f>
        <v>3</v>
      </c>
      <c r="B393" s="29">
        <v>42064</v>
      </c>
      <c r="C393" s="33">
        <v>1295.231</v>
      </c>
      <c r="D393" s="12">
        <f t="shared" ref="D393:D394" si="212">IF(OR($A393=3,$A393=6,$A393=9,$A393=12),SUM(C391:C393),"")</f>
        <v>3962.424</v>
      </c>
      <c r="E393" s="8">
        <f t="shared" ref="E393:E394" si="213">IF(MONTH($B393)=1,C393,C393+E392)</f>
        <v>3962.424</v>
      </c>
      <c r="F393" s="8">
        <f t="shared" ref="F393:F394" si="214">SUM(C382:C393)</f>
        <v>17088.689000000002</v>
      </c>
      <c r="G393" s="33">
        <v>13194.736000000001</v>
      </c>
      <c r="H393" s="19">
        <f t="shared" ref="H393:H394" si="215">AVERAGE(G391:G393)</f>
        <v>13668.048666666667</v>
      </c>
      <c r="I393" s="14">
        <f t="shared" ref="I393:I394" si="216">H393-H392</f>
        <v>-396.93866666666509</v>
      </c>
      <c r="J393" s="19">
        <f t="shared" ref="J393:J394" si="217">C393-I393</f>
        <v>1692.1696666666651</v>
      </c>
      <c r="K393" s="12">
        <f t="shared" ref="K393:K394" si="218">IF(OR($A393=3,$A393=6,$A393=9,$A393=12),SUM(J391:J393),"")</f>
        <v>4723.4316666666646</v>
      </c>
      <c r="L393" s="8">
        <f t="shared" ref="L393:L394" si="219">IF(MONTH($B393)=1,J393,J393+L392)</f>
        <v>4723.4316666666646</v>
      </c>
      <c r="M393" s="23">
        <f t="shared" ref="M393:M394" si="220">SUM(J382:J393)</f>
        <v>20649.532333333329</v>
      </c>
      <c r="N393" s="32">
        <f t="shared" ref="N393:N394" si="221">H393/M393</f>
        <v>0.66190596697452264</v>
      </c>
    </row>
    <row r="394" spans="1:16" x14ac:dyDescent="0.2">
      <c r="A394">
        <f t="shared" si="211"/>
        <v>4</v>
      </c>
      <c r="B394" s="29">
        <v>42095</v>
      </c>
      <c r="C394" s="33">
        <v>1441.2670000000001</v>
      </c>
      <c r="D394" s="12" t="str">
        <f t="shared" si="212"/>
        <v/>
      </c>
      <c r="E394" s="8">
        <f t="shared" si="213"/>
        <v>5403.6909999999998</v>
      </c>
      <c r="F394" s="8">
        <f t="shared" si="214"/>
        <v>17182.548000000003</v>
      </c>
      <c r="G394" s="33">
        <v>13188.33</v>
      </c>
      <c r="H394" s="19">
        <f t="shared" si="215"/>
        <v>13309.362000000001</v>
      </c>
      <c r="I394" s="14">
        <f t="shared" si="216"/>
        <v>-358.6866666666665</v>
      </c>
      <c r="J394" s="19">
        <f t="shared" si="217"/>
        <v>1799.9536666666665</v>
      </c>
      <c r="K394" s="12" t="str">
        <f t="shared" si="218"/>
        <v/>
      </c>
      <c r="L394" s="8">
        <f t="shared" si="219"/>
        <v>6523.3853333333309</v>
      </c>
      <c r="M394" s="23">
        <f t="shared" si="220"/>
        <v>20664.403666666662</v>
      </c>
      <c r="N394" s="32">
        <f t="shared" si="221"/>
        <v>0.64407191297124478</v>
      </c>
    </row>
    <row r="395" spans="1:16" x14ac:dyDescent="0.2">
      <c r="A395">
        <f t="shared" ref="A395:A396" si="222">MONTH(B395)</f>
        <v>5</v>
      </c>
      <c r="B395" s="29">
        <v>42125</v>
      </c>
      <c r="C395" s="33">
        <v>1548.691</v>
      </c>
      <c r="D395" s="12" t="str">
        <f t="shared" ref="D395:D396" si="223">IF(OR($A395=3,$A395=6,$A395=9,$A395=12),SUM(C393:C395),"")</f>
        <v/>
      </c>
      <c r="E395" s="8">
        <f t="shared" ref="E395:E396" si="224">IF(MONTH($B395)=1,C395,C395+E394)</f>
        <v>6952.3819999999996</v>
      </c>
      <c r="F395" s="8">
        <f t="shared" ref="F395:F396" si="225">SUM(C384:C395)</f>
        <v>17209.058000000001</v>
      </c>
      <c r="G395" s="33">
        <v>12830.067999999999</v>
      </c>
      <c r="H395" s="19">
        <f t="shared" ref="H395:H396" si="226">AVERAGE(G393:G395)</f>
        <v>13071.044666666667</v>
      </c>
      <c r="I395" s="14">
        <f t="shared" ref="I395:I396" si="227">H395-H394</f>
        <v>-238.31733333333432</v>
      </c>
      <c r="J395" s="19">
        <f t="shared" ref="J395:J396" si="228">C395-I395</f>
        <v>1787.0083333333343</v>
      </c>
      <c r="K395" s="12" t="str">
        <f t="shared" ref="K395:K396" si="229">IF(OR($A395=3,$A395=6,$A395=9,$A395=12),SUM(J393:J395),"")</f>
        <v/>
      </c>
      <c r="L395" s="8">
        <f t="shared" ref="L395:L396" si="230">IF(MONTH($B395)=1,J395,J395+L394)</f>
        <v>8310.393666666665</v>
      </c>
      <c r="M395" s="23">
        <f t="shared" ref="M395:M396" si="231">SUM(J384:J395)</f>
        <v>20649.651333333335</v>
      </c>
      <c r="N395" s="32">
        <f t="shared" ref="N395:N396" si="232">H395/M395</f>
        <v>0.6329910590580754</v>
      </c>
    </row>
    <row r="396" spans="1:16" x14ac:dyDescent="0.2">
      <c r="A396">
        <f t="shared" si="222"/>
        <v>6</v>
      </c>
      <c r="B396" s="29">
        <v>42156</v>
      </c>
      <c r="C396" s="33">
        <v>1443.46</v>
      </c>
      <c r="D396" s="12">
        <f t="shared" si="223"/>
        <v>4433.4179999999997</v>
      </c>
      <c r="E396" s="8">
        <f t="shared" si="224"/>
        <v>8395.8420000000006</v>
      </c>
      <c r="F396" s="8">
        <f t="shared" si="225"/>
        <v>17108.573</v>
      </c>
      <c r="G396" s="33">
        <v>12422.332</v>
      </c>
      <c r="H396" s="19">
        <f t="shared" si="226"/>
        <v>12813.576666666668</v>
      </c>
      <c r="I396" s="14">
        <f t="shared" si="227"/>
        <v>-257.46799999999894</v>
      </c>
      <c r="J396" s="19">
        <f t="shared" si="228"/>
        <v>1700.927999999999</v>
      </c>
      <c r="K396" s="12">
        <f t="shared" si="229"/>
        <v>5287.8899999999994</v>
      </c>
      <c r="L396" s="8">
        <f t="shared" si="230"/>
        <v>10011.321666666663</v>
      </c>
      <c r="M396" s="23">
        <f t="shared" si="231"/>
        <v>20120.950333333334</v>
      </c>
      <c r="N396" s="32">
        <f t="shared" si="232"/>
        <v>0.63682760776160163</v>
      </c>
    </row>
    <row r="397" spans="1:16" x14ac:dyDescent="0.2">
      <c r="A397">
        <f t="shared" ref="A397:A398" si="233">MONTH(B397)</f>
        <v>7</v>
      </c>
      <c r="B397" s="29">
        <v>42186</v>
      </c>
      <c r="C397" s="33">
        <v>1591.615</v>
      </c>
      <c r="D397" s="12" t="str">
        <f t="shared" ref="D397:D398" si="234">IF(OR($A397=3,$A397=6,$A397=9,$A397=12),SUM(C395:C397),"")</f>
        <v/>
      </c>
      <c r="E397" s="8">
        <f t="shared" ref="E397:E398" si="235">IF(MONTH($B397)=1,C397,C397+E396)</f>
        <v>9987.4570000000003</v>
      </c>
      <c r="F397" s="8">
        <f t="shared" ref="F397:F398" si="236">SUM(C386:C397)</f>
        <v>17290.697</v>
      </c>
      <c r="G397" s="33">
        <v>12562.038</v>
      </c>
      <c r="H397" s="19">
        <f t="shared" ref="H397:H398" si="237">AVERAGE(G395:G397)</f>
        <v>12604.812666666667</v>
      </c>
      <c r="I397" s="14">
        <f t="shared" ref="I397:I398" si="238">H397-H396</f>
        <v>-208.76400000000103</v>
      </c>
      <c r="J397" s="19">
        <f t="shared" ref="J397:J398" si="239">C397-I397</f>
        <v>1800.379000000001</v>
      </c>
      <c r="K397" s="12" t="str">
        <f t="shared" ref="K397:K398" si="240">IF(OR($A397=3,$A397=6,$A397=9,$A397=12),SUM(J395:J397),"")</f>
        <v/>
      </c>
      <c r="L397" s="8">
        <f t="shared" ref="L397:L398" si="241">IF(MONTH($B397)=1,J397,J397+L396)</f>
        <v>11811.700666666664</v>
      </c>
      <c r="M397" s="23">
        <f t="shared" ref="M397:M398" si="242">SUM(J386:J397)</f>
        <v>19997.644666666667</v>
      </c>
      <c r="N397" s="32">
        <f t="shared" ref="N397:N398" si="243">H397/M397</f>
        <v>0.63031486341374798</v>
      </c>
    </row>
    <row r="398" spans="1:16" x14ac:dyDescent="0.2">
      <c r="A398">
        <f t="shared" si="233"/>
        <v>8</v>
      </c>
      <c r="B398" s="29">
        <v>42217</v>
      </c>
      <c r="C398" s="33">
        <v>1854.799</v>
      </c>
      <c r="D398" s="12" t="str">
        <f t="shared" si="234"/>
        <v/>
      </c>
      <c r="E398" s="8">
        <f t="shared" si="235"/>
        <v>11842.256000000001</v>
      </c>
      <c r="F398" s="8">
        <f t="shared" si="236"/>
        <v>17450.595000000001</v>
      </c>
      <c r="G398" s="33">
        <v>12813.332</v>
      </c>
      <c r="H398" s="19">
        <f t="shared" si="237"/>
        <v>12599.234000000002</v>
      </c>
      <c r="I398" s="14">
        <f t="shared" si="238"/>
        <v>-5.5786666666645033</v>
      </c>
      <c r="J398" s="19">
        <f t="shared" si="239"/>
        <v>1860.3776666666645</v>
      </c>
      <c r="K398" s="12" t="str">
        <f t="shared" si="240"/>
        <v/>
      </c>
      <c r="L398" s="8">
        <f t="shared" si="241"/>
        <v>13672.078333333327</v>
      </c>
      <c r="M398" s="23">
        <f t="shared" si="242"/>
        <v>19611.503666666664</v>
      </c>
      <c r="N398" s="32">
        <f t="shared" si="243"/>
        <v>0.64244099861729131</v>
      </c>
    </row>
    <row r="399" spans="1:16" x14ac:dyDescent="0.2">
      <c r="A399">
        <f t="shared" ref="A399:A400" si="244">MONTH(B399)</f>
        <v>9</v>
      </c>
      <c r="B399" s="29">
        <v>42248</v>
      </c>
      <c r="C399" s="33">
        <v>1671.028</v>
      </c>
      <c r="D399" s="12">
        <f t="shared" ref="D399:D400" si="245">IF(OR($A399=3,$A399=6,$A399=9,$A399=12),SUM(C397:C399),"")</f>
        <v>5117.442</v>
      </c>
      <c r="E399" s="8">
        <f t="shared" ref="E399:E400" si="246">IF(MONTH($B399)=1,C399,C399+E398)</f>
        <v>13513.284000000001</v>
      </c>
      <c r="F399" s="8">
        <f t="shared" ref="F399:F400" si="247">SUM(C388:C399)</f>
        <v>17576.519</v>
      </c>
      <c r="G399" s="33">
        <v>13082.215</v>
      </c>
      <c r="H399" s="19">
        <f t="shared" ref="H399:H400" si="248">AVERAGE(G397:G399)</f>
        <v>12819.195000000002</v>
      </c>
      <c r="I399" s="14">
        <f t="shared" ref="I399:I400" si="249">H399-H398</f>
        <v>219.96099999999933</v>
      </c>
      <c r="J399" s="19">
        <f t="shared" ref="J399:J400" si="250">C399-I399</f>
        <v>1451.0670000000007</v>
      </c>
      <c r="K399" s="12">
        <f t="shared" ref="K399:K400" si="251">IF(OR($A399=3,$A399=6,$A399=9,$A399=12),SUM(J397:J399),"")</f>
        <v>5111.8236666666662</v>
      </c>
      <c r="L399" s="8">
        <f t="shared" ref="L399:L400" si="252">IF(MONTH($B399)=1,J399,J399+L398)</f>
        <v>15123.145333333328</v>
      </c>
      <c r="M399" s="23">
        <f t="shared" ref="M399:M400" si="253">SUM(J388:J399)</f>
        <v>19408.553666666663</v>
      </c>
      <c r="N399" s="32">
        <f t="shared" ref="N399:N400" si="254">H399/M399</f>
        <v>0.66049202945072638</v>
      </c>
    </row>
    <row r="400" spans="1:16" x14ac:dyDescent="0.2">
      <c r="A400">
        <f t="shared" si="244"/>
        <v>10</v>
      </c>
      <c r="B400" s="29">
        <v>42278</v>
      </c>
      <c r="C400" s="33">
        <v>1771.3779999999999</v>
      </c>
      <c r="D400" s="12" t="str">
        <f t="shared" si="245"/>
        <v/>
      </c>
      <c r="E400" s="8">
        <f t="shared" si="246"/>
        <v>15284.662000000002</v>
      </c>
      <c r="F400" s="8">
        <f t="shared" si="247"/>
        <v>17705.080999999998</v>
      </c>
      <c r="G400" s="33">
        <v>13668.411</v>
      </c>
      <c r="H400" s="19">
        <f t="shared" si="248"/>
        <v>13187.985999999999</v>
      </c>
      <c r="I400" s="14">
        <f t="shared" si="249"/>
        <v>368.79099999999744</v>
      </c>
      <c r="J400" s="19">
        <f t="shared" si="250"/>
        <v>1402.5870000000025</v>
      </c>
      <c r="K400" s="12" t="str">
        <f t="shared" si="251"/>
        <v/>
      </c>
      <c r="L400" s="8">
        <f t="shared" si="252"/>
        <v>16525.73233333333</v>
      </c>
      <c r="M400" s="23">
        <f t="shared" si="253"/>
        <v>19051.038333333334</v>
      </c>
      <c r="N400" s="32">
        <f t="shared" si="254"/>
        <v>0.69224499836973008</v>
      </c>
    </row>
    <row r="401" spans="1:14" x14ac:dyDescent="0.2">
      <c r="A401">
        <f t="shared" ref="A401:A402" si="255">MONTH(B401)</f>
        <v>11</v>
      </c>
      <c r="B401" s="29">
        <v>42309</v>
      </c>
      <c r="C401" s="33">
        <v>1448.5170000000001</v>
      </c>
      <c r="D401" s="12" t="str">
        <f t="shared" ref="D401:D402" si="256">IF(OR($A401=3,$A401=6,$A401=9,$A401=12),SUM(C399:C401),"")</f>
        <v/>
      </c>
      <c r="E401" s="8">
        <f t="shared" ref="E401:E402" si="257">IF(MONTH($B401)=1,C401,C401+E400)</f>
        <v>16733.179000000004</v>
      </c>
      <c r="F401" s="8">
        <f t="shared" ref="F401:F402" si="258">SUM(C390:C401)</f>
        <v>17864.663999999997</v>
      </c>
      <c r="G401" s="33">
        <v>14461.512000000001</v>
      </c>
      <c r="H401" s="19">
        <f t="shared" ref="H401:H402" si="259">AVERAGE(G399:G401)</f>
        <v>13737.379333333332</v>
      </c>
      <c r="I401" s="14">
        <f t="shared" ref="I401:I402" si="260">H401-H400</f>
        <v>549.39333333333343</v>
      </c>
      <c r="J401" s="19">
        <f t="shared" ref="J401:J402" si="261">C401-I401</f>
        <v>899.12366666666662</v>
      </c>
      <c r="K401" s="12" t="str">
        <f t="shared" ref="K401:K402" si="262">IF(OR($A401=3,$A401=6,$A401=9,$A401=12),SUM(J399:J401),"")</f>
        <v/>
      </c>
      <c r="L401" s="8">
        <f t="shared" ref="L401:L402" si="263">IF(MONTH($B401)=1,J401,J401+L400)</f>
        <v>17424.855999999996</v>
      </c>
      <c r="M401" s="23">
        <f t="shared" ref="M401:M402" si="264">SUM(J390:J401)</f>
        <v>18604.449999999997</v>
      </c>
      <c r="N401" s="32">
        <f t="shared" ref="N401:N402" si="265">H401/M401</f>
        <v>0.73839212303149704</v>
      </c>
    </row>
    <row r="402" spans="1:14" x14ac:dyDescent="0.2">
      <c r="A402">
        <f t="shared" si="255"/>
        <v>12</v>
      </c>
      <c r="B402" s="29">
        <v>42339</v>
      </c>
      <c r="C402" s="33">
        <v>1616.6569999999999</v>
      </c>
      <c r="D402" s="12">
        <f t="shared" si="256"/>
        <v>4836.5519999999997</v>
      </c>
      <c r="E402" s="8">
        <f t="shared" si="257"/>
        <v>18349.836000000003</v>
      </c>
      <c r="F402" s="8">
        <f t="shared" si="258"/>
        <v>18349.836000000003</v>
      </c>
      <c r="G402" s="33">
        <v>14569.428</v>
      </c>
      <c r="H402" s="19">
        <f t="shared" si="259"/>
        <v>14233.117</v>
      </c>
      <c r="I402" s="14">
        <f t="shared" si="260"/>
        <v>495.73766666666779</v>
      </c>
      <c r="J402" s="19">
        <f t="shared" si="261"/>
        <v>1120.9193333333321</v>
      </c>
      <c r="K402" s="12">
        <f t="shared" si="262"/>
        <v>3422.630000000001</v>
      </c>
      <c r="L402" s="8">
        <f t="shared" si="263"/>
        <v>18545.775333333328</v>
      </c>
      <c r="M402" s="23">
        <f t="shared" si="264"/>
        <v>18545.775333333328</v>
      </c>
      <c r="N402" s="32">
        <f t="shared" si="265"/>
        <v>0.76745872006861027</v>
      </c>
    </row>
    <row r="403" spans="1:14" x14ac:dyDescent="0.2">
      <c r="A403">
        <f t="shared" ref="A403:A404" si="266">MONTH(B403)</f>
        <v>1</v>
      </c>
      <c r="B403" s="29">
        <v>42370</v>
      </c>
      <c r="C403" s="33">
        <v>1762.0640000000001</v>
      </c>
      <c r="D403" s="12" t="str">
        <f t="shared" ref="D403:D404" si="267">IF(OR($A403=3,$A403=6,$A403=9,$A403=12),SUM(C401:C403),"")</f>
        <v/>
      </c>
      <c r="E403" s="8">
        <f t="shared" ref="E403:E404" si="268">IF(MONTH($B403)=1,C403,C403+E402)</f>
        <v>1762.0640000000001</v>
      </c>
      <c r="F403" s="8">
        <f t="shared" ref="F403:F404" si="269">SUM(C392:C403)</f>
        <v>18717.324000000001</v>
      </c>
      <c r="G403" s="33">
        <v>15231.592000000001</v>
      </c>
      <c r="H403" s="19">
        <f t="shared" ref="H403:H404" si="270">AVERAGE(G401:G403)</f>
        <v>14754.177333333335</v>
      </c>
      <c r="I403" s="14">
        <f t="shared" ref="I403:I404" si="271">H403-H402</f>
        <v>521.06033333333471</v>
      </c>
      <c r="J403" s="19">
        <f t="shared" ref="J403:J404" si="272">C403-I403</f>
        <v>1241.0036666666654</v>
      </c>
      <c r="K403" s="12" t="str">
        <f t="shared" ref="K403:K404" si="273">IF(OR($A403=3,$A403=6,$A403=9,$A403=12),SUM(J401:J403),"")</f>
        <v/>
      </c>
      <c r="L403" s="8">
        <f t="shared" ref="L403:L404" si="274">IF(MONTH($B403)=1,J403,J403+L402)</f>
        <v>1241.0036666666654</v>
      </c>
      <c r="M403" s="23">
        <f t="shared" ref="M403:M404" si="275">SUM(J392:J403)</f>
        <v>18318.818333333333</v>
      </c>
      <c r="N403" s="32">
        <f t="shared" ref="N403:N404" si="276">H403/M403</f>
        <v>0.80541097492551161</v>
      </c>
    </row>
    <row r="404" spans="1:14" x14ac:dyDescent="0.2">
      <c r="A404">
        <f t="shared" si="266"/>
        <v>2</v>
      </c>
      <c r="B404" s="29">
        <v>42401</v>
      </c>
      <c r="C404" s="33">
        <v>1530.829</v>
      </c>
      <c r="D404" s="12" t="str">
        <f t="shared" si="267"/>
        <v/>
      </c>
      <c r="E404" s="8">
        <f t="shared" si="268"/>
        <v>3292.893</v>
      </c>
      <c r="F404" s="8">
        <f t="shared" si="269"/>
        <v>18975.536</v>
      </c>
      <c r="G404" s="33">
        <v>15328.445</v>
      </c>
      <c r="H404" s="19">
        <f t="shared" si="270"/>
        <v>15043.154999999999</v>
      </c>
      <c r="I404" s="14">
        <f t="shared" si="271"/>
        <v>288.97766666666394</v>
      </c>
      <c r="J404" s="19">
        <f t="shared" si="272"/>
        <v>1241.851333333336</v>
      </c>
      <c r="K404" s="12" t="str">
        <f t="shared" si="273"/>
        <v/>
      </c>
      <c r="L404" s="8">
        <f t="shared" si="274"/>
        <v>2482.8550000000014</v>
      </c>
      <c r="M404" s="23">
        <f t="shared" si="275"/>
        <v>17997.368333333336</v>
      </c>
      <c r="N404" s="32">
        <f t="shared" si="276"/>
        <v>0.83585303814326173</v>
      </c>
    </row>
    <row r="405" spans="1:14" x14ac:dyDescent="0.2">
      <c r="A405">
        <f t="shared" ref="A405:A406" si="277">MONTH(B405)</f>
        <v>3</v>
      </c>
      <c r="B405" s="29">
        <v>42430</v>
      </c>
      <c r="C405" s="33">
        <v>1518.163</v>
      </c>
      <c r="D405" s="12">
        <f t="shared" ref="D405:D406" si="278">IF(OR($A405=3,$A405=6,$A405=9,$A405=12),SUM(C403:C405),"")</f>
        <v>4811.0560000000005</v>
      </c>
      <c r="E405" s="8">
        <f t="shared" ref="E405:E406" si="279">IF(MONTH($B405)=1,C405,C405+E404)</f>
        <v>4811.0560000000005</v>
      </c>
      <c r="F405" s="8">
        <f t="shared" ref="F405:F406" si="280">SUM(C394:C405)</f>
        <v>19198.468000000001</v>
      </c>
      <c r="G405" s="33">
        <v>15350.074000000001</v>
      </c>
      <c r="H405" s="19">
        <f t="shared" ref="H405:H406" si="281">AVERAGE(G403:G405)</f>
        <v>15303.370333333334</v>
      </c>
      <c r="I405" s="14">
        <f t="shared" ref="I405:I406" si="282">H405-H404</f>
        <v>260.21533333333537</v>
      </c>
      <c r="J405" s="19">
        <f t="shared" ref="J405:J406" si="283">C405-I405</f>
        <v>1257.9476666666646</v>
      </c>
      <c r="K405" s="12">
        <f t="shared" ref="K405:K406" si="284">IF(OR($A405=3,$A405=6,$A405=9,$A405=12),SUM(J403:J405),"")</f>
        <v>3740.802666666666</v>
      </c>
      <c r="L405" s="8">
        <f t="shared" ref="L405:L406" si="285">IF(MONTH($B405)=1,J405,J405+L404)</f>
        <v>3740.802666666666</v>
      </c>
      <c r="M405" s="23">
        <f t="shared" ref="M405:M406" si="286">SUM(J394:J405)</f>
        <v>17563.14633333333</v>
      </c>
      <c r="N405" s="32">
        <f t="shared" ref="N405:N406" si="287">H405/M405</f>
        <v>0.87133421557211888</v>
      </c>
    </row>
    <row r="406" spans="1:14" x14ac:dyDescent="0.2">
      <c r="A406">
        <f t="shared" si="277"/>
        <v>4</v>
      </c>
      <c r="B406" s="29">
        <v>42461</v>
      </c>
      <c r="C406" s="33">
        <v>1671.58</v>
      </c>
      <c r="D406" s="12" t="str">
        <f t="shared" si="278"/>
        <v/>
      </c>
      <c r="E406" s="8">
        <f t="shared" si="279"/>
        <v>6482.6360000000004</v>
      </c>
      <c r="F406" s="8">
        <f t="shared" si="280"/>
        <v>19428.780999999995</v>
      </c>
      <c r="G406" s="33">
        <v>15209.934999999999</v>
      </c>
      <c r="H406" s="19">
        <f t="shared" si="281"/>
        <v>15296.151333333333</v>
      </c>
      <c r="I406" s="14">
        <f t="shared" si="282"/>
        <v>-7.2190000000009604</v>
      </c>
      <c r="J406" s="19">
        <f t="shared" si="283"/>
        <v>1678.7990000000009</v>
      </c>
      <c r="K406" s="12" t="str">
        <f t="shared" si="284"/>
        <v/>
      </c>
      <c r="L406" s="8">
        <f t="shared" si="285"/>
        <v>5419.6016666666674</v>
      </c>
      <c r="M406" s="23">
        <f t="shared" si="286"/>
        <v>17441.991666666669</v>
      </c>
      <c r="N406" s="32">
        <f t="shared" si="287"/>
        <v>0.87697274632723032</v>
      </c>
    </row>
    <row r="407" spans="1:14" x14ac:dyDescent="0.2">
      <c r="A407">
        <f t="shared" ref="A407:A408" si="288">MONTH(B407)</f>
        <v>5</v>
      </c>
      <c r="B407" s="29">
        <v>42491</v>
      </c>
      <c r="C407" s="33">
        <v>1589.1279999999999</v>
      </c>
      <c r="D407" s="12" t="str">
        <f t="shared" ref="D407:D408" si="289">IF(OR($A407=3,$A407=6,$A407=9,$A407=12),SUM(C405:C407),"")</f>
        <v/>
      </c>
      <c r="E407" s="8">
        <f t="shared" ref="E407:E408" si="290">IF(MONTH($B407)=1,C407,C407+E406)</f>
        <v>8071.7640000000001</v>
      </c>
      <c r="F407" s="8">
        <f t="shared" ref="F407:F408" si="291">SUM(C396:C407)</f>
        <v>19469.218000000001</v>
      </c>
      <c r="G407" s="33">
        <v>14910.922</v>
      </c>
      <c r="H407" s="19">
        <f t="shared" ref="H407:H408" si="292">AVERAGE(G405:G407)</f>
        <v>15156.976999999999</v>
      </c>
      <c r="I407" s="14">
        <f t="shared" ref="I407:I408" si="293">H407-H406</f>
        <v>-139.17433333333429</v>
      </c>
      <c r="J407" s="19">
        <f t="shared" ref="J407:J408" si="294">C407-I407</f>
        <v>1728.3023333333342</v>
      </c>
      <c r="K407" s="12" t="str">
        <f t="shared" ref="K407:K408" si="295">IF(OR($A407=3,$A407=6,$A407=9,$A407=12),SUM(J405:J407),"")</f>
        <v/>
      </c>
      <c r="L407" s="8">
        <f t="shared" ref="L407:L408" si="296">IF(MONTH($B407)=1,J407,J407+L406)</f>
        <v>7147.9040000000014</v>
      </c>
      <c r="M407" s="23">
        <f t="shared" ref="M407:M408" si="297">SUM(J396:J407)</f>
        <v>17383.285666666667</v>
      </c>
      <c r="N407" s="32">
        <f t="shared" ref="N407:N408" si="298">H407/M407</f>
        <v>0.87192820106870084</v>
      </c>
    </row>
    <row r="408" spans="1:14" x14ac:dyDescent="0.2">
      <c r="A408">
        <f t="shared" si="288"/>
        <v>6</v>
      </c>
      <c r="B408" s="29">
        <v>42522</v>
      </c>
      <c r="C408" s="33">
        <v>1725.7059999999999</v>
      </c>
      <c r="D408" s="12">
        <f t="shared" si="289"/>
        <v>4986.4139999999998</v>
      </c>
      <c r="E408" s="8">
        <f t="shared" si="290"/>
        <v>9797.4699999999993</v>
      </c>
      <c r="F408" s="8">
        <f t="shared" si="291"/>
        <v>19751.463999999996</v>
      </c>
      <c r="G408" s="33">
        <v>14618.879000000001</v>
      </c>
      <c r="H408" s="19">
        <f t="shared" si="292"/>
        <v>14913.245333333334</v>
      </c>
      <c r="I408" s="14">
        <f t="shared" si="293"/>
        <v>-243.73166666666475</v>
      </c>
      <c r="J408" s="19">
        <f t="shared" si="294"/>
        <v>1969.4376666666647</v>
      </c>
      <c r="K408" s="12">
        <f t="shared" si="295"/>
        <v>5376.5389999999998</v>
      </c>
      <c r="L408" s="8">
        <f t="shared" si="296"/>
        <v>9117.3416666666653</v>
      </c>
      <c r="M408" s="23">
        <f t="shared" si="297"/>
        <v>17651.795333333332</v>
      </c>
      <c r="N408" s="32">
        <f t="shared" si="298"/>
        <v>0.84485714068820128</v>
      </c>
    </row>
    <row r="409" spans="1:14" x14ac:dyDescent="0.2">
      <c r="A409">
        <f t="shared" ref="A409:A410" si="299">MONTH(B409)</f>
        <v>7</v>
      </c>
      <c r="B409" s="29">
        <v>42552</v>
      </c>
      <c r="C409" s="33">
        <v>1898.7739999999999</v>
      </c>
      <c r="D409" s="12" t="str">
        <f t="shared" ref="D409:D410" si="300">IF(OR($A409=3,$A409=6,$A409=9,$A409=12),SUM(C407:C409),"")</f>
        <v/>
      </c>
      <c r="E409" s="8">
        <f t="shared" ref="E409:E410" si="301">IF(MONTH($B409)=1,C409,C409+E408)</f>
        <v>11696.243999999999</v>
      </c>
      <c r="F409" s="8">
        <f t="shared" ref="F409:F410" si="302">SUM(C398:C409)</f>
        <v>20058.623</v>
      </c>
      <c r="G409" s="33">
        <v>14766.512000000001</v>
      </c>
      <c r="H409" s="19">
        <f t="shared" ref="H409:H410" si="303">AVERAGE(G407:G409)</f>
        <v>14765.437666666667</v>
      </c>
      <c r="I409" s="14">
        <f t="shared" ref="I409:I410" si="304">H409-H408</f>
        <v>-147.8076666666675</v>
      </c>
      <c r="J409" s="19">
        <f t="shared" ref="J409:J410" si="305">C409-I409</f>
        <v>2046.5816666666674</v>
      </c>
      <c r="K409" s="12" t="str">
        <f t="shared" ref="K409:K410" si="306">IF(OR($A409=3,$A409=6,$A409=9,$A409=12),SUM(J407:J409),"")</f>
        <v/>
      </c>
      <c r="L409" s="8">
        <f t="shared" ref="L409:L410" si="307">IF(MONTH($B409)=1,J409,J409+L408)</f>
        <v>11163.923333333332</v>
      </c>
      <c r="M409" s="23">
        <f t="shared" ref="M409:M410" si="308">SUM(J398:J409)</f>
        <v>17897.998000000003</v>
      </c>
      <c r="N409" s="32">
        <f t="shared" ref="N409:N410" si="309">H409/M409</f>
        <v>0.82497705423068346</v>
      </c>
    </row>
    <row r="410" spans="1:14" x14ac:dyDescent="0.2">
      <c r="A410">
        <f t="shared" si="299"/>
        <v>8</v>
      </c>
      <c r="B410" s="29">
        <v>42583</v>
      </c>
      <c r="C410" s="33">
        <v>1803.1659999999999</v>
      </c>
      <c r="D410" s="12" t="str">
        <f t="shared" si="300"/>
        <v/>
      </c>
      <c r="E410" s="8">
        <f t="shared" si="301"/>
        <v>13499.409999999998</v>
      </c>
      <c r="F410" s="8">
        <f t="shared" si="302"/>
        <v>20006.990000000002</v>
      </c>
      <c r="G410" s="33">
        <v>14942.343999999999</v>
      </c>
      <c r="H410" s="19">
        <f t="shared" si="303"/>
        <v>14775.911666666667</v>
      </c>
      <c r="I410" s="14">
        <f t="shared" si="304"/>
        <v>10.47400000000016</v>
      </c>
      <c r="J410" s="19">
        <f t="shared" si="305"/>
        <v>1792.6919999999998</v>
      </c>
      <c r="K410" s="12" t="str">
        <f t="shared" si="306"/>
        <v/>
      </c>
      <c r="L410" s="8">
        <f t="shared" si="307"/>
        <v>12956.615333333331</v>
      </c>
      <c r="M410" s="23">
        <f t="shared" si="308"/>
        <v>17830.312333333335</v>
      </c>
      <c r="N410" s="32">
        <f t="shared" si="309"/>
        <v>0.82869617707388443</v>
      </c>
    </row>
    <row r="411" spans="1:14" x14ac:dyDescent="0.2">
      <c r="A411">
        <f t="shared" ref="A411:A412" si="310">MONTH(B411)</f>
        <v>9</v>
      </c>
      <c r="B411" s="29">
        <v>42614</v>
      </c>
      <c r="C411" s="33">
        <v>1843.578</v>
      </c>
      <c r="D411" s="12">
        <f t="shared" ref="D411:D412" si="311">IF(OR($A411=3,$A411=6,$A411=9,$A411=12),SUM(C409:C411),"")</f>
        <v>5545.518</v>
      </c>
      <c r="E411" s="8">
        <f t="shared" ref="E411:E412" si="312">IF(MONTH($B411)=1,C411,C411+E410)</f>
        <v>15342.987999999998</v>
      </c>
      <c r="F411" s="8">
        <f t="shared" ref="F411:F412" si="313">SUM(C400:C411)</f>
        <v>20179.540000000005</v>
      </c>
      <c r="G411" s="33">
        <v>15288.418</v>
      </c>
      <c r="H411" s="19">
        <f t="shared" ref="H411:H412" si="314">AVERAGE(G409:G411)</f>
        <v>14999.091333333332</v>
      </c>
      <c r="I411" s="14">
        <f t="shared" ref="I411:I412" si="315">H411-H410</f>
        <v>223.17966666666507</v>
      </c>
      <c r="J411" s="19">
        <f t="shared" ref="J411:J412" si="316">C411-I411</f>
        <v>1620.3983333333349</v>
      </c>
      <c r="K411" s="12">
        <f t="shared" ref="K411:K412" si="317">IF(OR($A411=3,$A411=6,$A411=9,$A411=12),SUM(J409:J411),"")</f>
        <v>5459.6720000000023</v>
      </c>
      <c r="L411" s="8">
        <f t="shared" ref="L411:L412" si="318">IF(MONTH($B411)=1,J411,J411+L410)</f>
        <v>14577.013666666666</v>
      </c>
      <c r="M411" s="23">
        <f t="shared" ref="M411:M412" si="319">SUM(J400:J411)</f>
        <v>17999.64366666667</v>
      </c>
      <c r="N411" s="32">
        <f t="shared" ref="N411:N412" si="320">H411/M411</f>
        <v>0.83329934809264994</v>
      </c>
    </row>
    <row r="412" spans="1:14" x14ac:dyDescent="0.2">
      <c r="A412">
        <f t="shared" si="310"/>
        <v>10</v>
      </c>
      <c r="B412" s="29">
        <v>42644</v>
      </c>
      <c r="C412" s="33">
        <v>1843.4680000000001</v>
      </c>
      <c r="D412" s="12" t="str">
        <f t="shared" si="311"/>
        <v/>
      </c>
      <c r="E412" s="8">
        <f t="shared" si="312"/>
        <v>17186.455999999998</v>
      </c>
      <c r="F412" s="8">
        <f t="shared" si="313"/>
        <v>20251.63</v>
      </c>
      <c r="G412" s="33">
        <v>15654.414000000001</v>
      </c>
      <c r="H412" s="19">
        <f t="shared" si="314"/>
        <v>15295.058666666666</v>
      </c>
      <c r="I412" s="14">
        <f t="shared" si="315"/>
        <v>295.96733333333395</v>
      </c>
      <c r="J412" s="19">
        <f t="shared" si="316"/>
        <v>1547.5006666666661</v>
      </c>
      <c r="K412" s="12" t="str">
        <f t="shared" si="317"/>
        <v/>
      </c>
      <c r="L412" s="8">
        <f t="shared" si="318"/>
        <v>16124.514333333333</v>
      </c>
      <c r="M412" s="23">
        <f t="shared" si="319"/>
        <v>18144.557333333334</v>
      </c>
      <c r="N412" s="32">
        <f t="shared" si="320"/>
        <v>0.84295573519273137</v>
      </c>
    </row>
    <row r="413" spans="1:14" x14ac:dyDescent="0.2">
      <c r="A413">
        <f t="shared" ref="A413:A414" si="321">MONTH(B413)</f>
        <v>11</v>
      </c>
      <c r="B413" s="29">
        <v>42675</v>
      </c>
      <c r="C413" s="33">
        <v>1422.6120000000001</v>
      </c>
      <c r="D413" s="12" t="str">
        <f t="shared" ref="D413:D414" si="322">IF(OR($A413=3,$A413=6,$A413=9,$A413=12),SUM(C411:C413),"")</f>
        <v/>
      </c>
      <c r="E413" s="8">
        <f t="shared" ref="E413:E414" si="323">IF(MONTH($B413)=1,C413,C413+E412)</f>
        <v>18609.067999999999</v>
      </c>
      <c r="F413" s="8">
        <f t="shared" ref="F413:F414" si="324">SUM(C402:C413)</f>
        <v>20225.725000000002</v>
      </c>
      <c r="G413" s="33">
        <v>16029.642</v>
      </c>
      <c r="H413" s="19">
        <f t="shared" ref="H413:H414" si="325">AVERAGE(G411:G413)</f>
        <v>15657.491333333333</v>
      </c>
      <c r="I413" s="14">
        <f t="shared" ref="I413:I414" si="326">H413-H412</f>
        <v>362.4326666666675</v>
      </c>
      <c r="J413" s="19">
        <f t="shared" ref="J413:J414" si="327">C413-I413</f>
        <v>1060.1793333333326</v>
      </c>
      <c r="K413" s="12" t="str">
        <f t="shared" ref="K413:K414" si="328">IF(OR($A413=3,$A413=6,$A413=9,$A413=12),SUM(J411:J413),"")</f>
        <v/>
      </c>
      <c r="L413" s="8">
        <f t="shared" ref="L413:L414" si="329">IF(MONTH($B413)=1,J413,J413+L412)</f>
        <v>17184.693666666666</v>
      </c>
      <c r="M413" s="23">
        <f t="shared" ref="M413:M414" si="330">SUM(J402:J413)</f>
        <v>18305.612999999998</v>
      </c>
      <c r="N413" s="32">
        <f t="shared" ref="N413:N414" si="331">H413/M413</f>
        <v>0.85533826883226116</v>
      </c>
    </row>
    <row r="414" spans="1:14" x14ac:dyDescent="0.2">
      <c r="A414">
        <f t="shared" si="321"/>
        <v>12</v>
      </c>
      <c r="B414" s="29">
        <v>42705</v>
      </c>
      <c r="C414" s="33">
        <v>1574.354</v>
      </c>
      <c r="D414" s="12">
        <f t="shared" si="322"/>
        <v>4840.4340000000002</v>
      </c>
      <c r="E414" s="8">
        <f t="shared" si="323"/>
        <v>20183.421999999999</v>
      </c>
      <c r="F414" s="8">
        <f t="shared" si="324"/>
        <v>20183.421999999999</v>
      </c>
      <c r="G414" s="33">
        <v>15582.871999999999</v>
      </c>
      <c r="H414" s="19">
        <f t="shared" si="325"/>
        <v>15755.642666666667</v>
      </c>
      <c r="I414" s="14">
        <f t="shared" si="326"/>
        <v>98.151333333333241</v>
      </c>
      <c r="J414" s="19">
        <f t="shared" si="327"/>
        <v>1476.2026666666668</v>
      </c>
      <c r="K414" s="12">
        <f t="shared" si="328"/>
        <v>4083.8826666666655</v>
      </c>
      <c r="L414" s="8">
        <f t="shared" si="329"/>
        <v>18660.896333333334</v>
      </c>
      <c r="M414" s="23">
        <f t="shared" si="330"/>
        <v>18660.896333333334</v>
      </c>
      <c r="N414" s="32">
        <f t="shared" si="331"/>
        <v>0.84431328405822015</v>
      </c>
    </row>
    <row r="415" spans="1:14" x14ac:dyDescent="0.2">
      <c r="A415">
        <f t="shared" ref="A415:A416" si="332">MONTH(B415)</f>
        <v>1</v>
      </c>
      <c r="B415" s="29">
        <v>42736</v>
      </c>
      <c r="C415" s="33">
        <v>1503.68</v>
      </c>
      <c r="D415" s="12" t="str">
        <f t="shared" ref="D415:D416" si="333">IF(OR($A415=3,$A415=6,$A415=9,$A415=12),SUM(C413:C415),"")</f>
        <v/>
      </c>
      <c r="E415" s="8">
        <f t="shared" ref="E415:E416" si="334">IF(MONTH($B415)=1,C415,C415+E414)</f>
        <v>1503.68</v>
      </c>
      <c r="F415" s="8">
        <f t="shared" ref="F415:F416" si="335">SUM(C404:C415)</f>
        <v>19925.038</v>
      </c>
      <c r="G415" s="33">
        <v>16490.617999999999</v>
      </c>
      <c r="H415" s="19">
        <f t="shared" ref="H415:H416" si="336">AVERAGE(G413:G415)</f>
        <v>16034.377333333332</v>
      </c>
      <c r="I415" s="14">
        <f t="shared" ref="I415:I416" si="337">H415-H414</f>
        <v>278.73466666666536</v>
      </c>
      <c r="J415" s="19">
        <f t="shared" ref="J415:J416" si="338">C415-I415</f>
        <v>1224.9453333333347</v>
      </c>
      <c r="K415" s="12" t="str">
        <f t="shared" ref="K415:K416" si="339">IF(OR($A415=3,$A415=6,$A415=9,$A415=12),SUM(J413:J415),"")</f>
        <v/>
      </c>
      <c r="L415" s="8">
        <f t="shared" ref="L415:L416" si="340">IF(MONTH($B415)=1,J415,J415+L414)</f>
        <v>1224.9453333333347</v>
      </c>
      <c r="M415" s="23">
        <f t="shared" ref="M415:M416" si="341">SUM(J404:J415)</f>
        <v>18644.838000000003</v>
      </c>
      <c r="N415" s="32">
        <f t="shared" ref="N415:N416" si="342">H415/M415</f>
        <v>0.85999016635775161</v>
      </c>
    </row>
    <row r="416" spans="1:14" x14ac:dyDescent="0.2">
      <c r="A416">
        <f t="shared" si="332"/>
        <v>2</v>
      </c>
      <c r="B416" s="29">
        <v>42767</v>
      </c>
      <c r="C416" s="33">
        <v>1186.2929999999999</v>
      </c>
      <c r="D416" s="12" t="str">
        <f t="shared" si="333"/>
        <v/>
      </c>
      <c r="E416" s="8">
        <f t="shared" si="334"/>
        <v>2689.973</v>
      </c>
      <c r="F416" s="8">
        <f t="shared" si="335"/>
        <v>19580.502</v>
      </c>
      <c r="G416" s="33">
        <v>16249.656000000001</v>
      </c>
      <c r="H416" s="19">
        <f t="shared" si="336"/>
        <v>16107.715333333334</v>
      </c>
      <c r="I416" s="14">
        <f t="shared" si="337"/>
        <v>73.338000000001557</v>
      </c>
      <c r="J416" s="19">
        <f t="shared" si="338"/>
        <v>1112.9549999999983</v>
      </c>
      <c r="K416" s="12" t="str">
        <f t="shared" si="339"/>
        <v/>
      </c>
      <c r="L416" s="8">
        <f t="shared" si="340"/>
        <v>2337.900333333333</v>
      </c>
      <c r="M416" s="23">
        <f t="shared" si="341"/>
        <v>18515.941666666666</v>
      </c>
      <c r="N416" s="32">
        <f t="shared" si="342"/>
        <v>0.86993767982814818</v>
      </c>
    </row>
    <row r="417" spans="1:14" x14ac:dyDescent="0.2">
      <c r="A417">
        <f t="shared" ref="A417:A418" si="343">MONTH(B417)</f>
        <v>3</v>
      </c>
      <c r="B417" s="29">
        <v>42795</v>
      </c>
      <c r="C417" s="33">
        <v>1464.5160000000001</v>
      </c>
      <c r="D417" s="12">
        <f t="shared" ref="D417:D418" si="344">IF(OR($A417=3,$A417=6,$A417=9,$A417=12),SUM(C415:C417),"")</f>
        <v>4154.4889999999996</v>
      </c>
      <c r="E417" s="8">
        <f t="shared" ref="E417:E418" si="345">IF(MONTH($B417)=1,C417,C417+E416)</f>
        <v>4154.4889999999996</v>
      </c>
      <c r="F417" s="8">
        <f t="shared" ref="F417:F418" si="346">SUM(C406:C417)</f>
        <v>19526.855</v>
      </c>
      <c r="G417" s="33">
        <v>16439.39</v>
      </c>
      <c r="H417" s="19">
        <f t="shared" ref="H417:H418" si="347">AVERAGE(G415:G417)</f>
        <v>16393.221333333331</v>
      </c>
      <c r="I417" s="14">
        <f t="shared" ref="I417:I418" si="348">H417-H416</f>
        <v>285.50599999999758</v>
      </c>
      <c r="J417" s="19">
        <f t="shared" ref="J417:J418" si="349">C417-I417</f>
        <v>1179.0100000000025</v>
      </c>
      <c r="K417" s="12">
        <f t="shared" ref="K417:K418" si="350">IF(OR($A417=3,$A417=6,$A417=9,$A417=12),SUM(J415:J417),"")</f>
        <v>3516.9103333333355</v>
      </c>
      <c r="L417" s="8">
        <f t="shared" ref="L417:L418" si="351">IF(MONTH($B417)=1,J417,J417+L416)</f>
        <v>3516.9103333333355</v>
      </c>
      <c r="M417" s="23">
        <f t="shared" ref="M417:M418" si="352">SUM(J406:J417)</f>
        <v>18437.004000000001</v>
      </c>
      <c r="N417" s="32">
        <f t="shared" ref="N417:N418" si="353">H417/M417</f>
        <v>0.88914778850909459</v>
      </c>
    </row>
    <row r="418" spans="1:14" x14ac:dyDescent="0.2">
      <c r="A418">
        <f t="shared" si="343"/>
        <v>4</v>
      </c>
      <c r="B418" s="29">
        <v>42826</v>
      </c>
      <c r="C418" s="33">
        <v>1572.076</v>
      </c>
      <c r="D418" s="12" t="str">
        <f t="shared" si="344"/>
        <v/>
      </c>
      <c r="E418" s="8">
        <f t="shared" si="345"/>
        <v>5726.5649999999996</v>
      </c>
      <c r="F418" s="8">
        <f t="shared" si="346"/>
        <v>19427.351000000002</v>
      </c>
      <c r="G418" s="33">
        <v>15513.366</v>
      </c>
      <c r="H418" s="19">
        <f t="shared" si="347"/>
        <v>16067.470666666668</v>
      </c>
      <c r="I418" s="14">
        <f t="shared" si="348"/>
        <v>-325.75066666666316</v>
      </c>
      <c r="J418" s="19">
        <f t="shared" si="349"/>
        <v>1897.8266666666632</v>
      </c>
      <c r="K418" s="12" t="str">
        <f t="shared" si="350"/>
        <v/>
      </c>
      <c r="L418" s="8">
        <f t="shared" si="351"/>
        <v>5414.7369999999992</v>
      </c>
      <c r="M418" s="23">
        <f t="shared" si="352"/>
        <v>18656.031666666666</v>
      </c>
      <c r="N418" s="32">
        <f t="shared" si="353"/>
        <v>0.86124803783298332</v>
      </c>
    </row>
    <row r="419" spans="1:14" x14ac:dyDescent="0.2">
      <c r="A419">
        <f t="shared" ref="A419:A420" si="354">MONTH(B419)</f>
        <v>5</v>
      </c>
      <c r="B419" s="29">
        <v>42856</v>
      </c>
      <c r="C419" s="33">
        <v>1381.3</v>
      </c>
      <c r="D419" s="12" t="str">
        <f t="shared" ref="D419:D420" si="355">IF(OR($A419=3,$A419=6,$A419=9,$A419=12),SUM(C417:C419),"")</f>
        <v/>
      </c>
      <c r="E419" s="8">
        <f t="shared" ref="E419:E420" si="356">IF(MONTH($B419)=1,C419,C419+E418)</f>
        <v>7107.8649999999998</v>
      </c>
      <c r="F419" s="8">
        <f t="shared" ref="F419:F420" si="357">SUM(C408:C419)</f>
        <v>19219.522999999997</v>
      </c>
      <c r="G419" s="33">
        <v>15039.684999999999</v>
      </c>
      <c r="H419" s="19">
        <f t="shared" ref="H419:H420" si="358">AVERAGE(G417:G419)</f>
        <v>15664.146999999999</v>
      </c>
      <c r="I419" s="14">
        <f t="shared" ref="I419:I420" si="359">H419-H418</f>
        <v>-403.32366666666894</v>
      </c>
      <c r="J419" s="19">
        <f t="shared" ref="J419:J420" si="360">C419-I419</f>
        <v>1784.6236666666689</v>
      </c>
      <c r="K419" s="12" t="str">
        <f t="shared" ref="K419:K420" si="361">IF(OR($A419=3,$A419=6,$A419=9,$A419=12),SUM(J417:J419),"")</f>
        <v/>
      </c>
      <c r="L419" s="8">
        <f t="shared" ref="L419:L420" si="362">IF(MONTH($B419)=1,J419,J419+L418)</f>
        <v>7199.3606666666683</v>
      </c>
      <c r="M419" s="23">
        <f t="shared" ref="M419:M420" si="363">SUM(J408:J419)</f>
        <v>18712.353000000003</v>
      </c>
      <c r="N419" s="32">
        <f t="shared" ref="N419:N420" si="364">H419/M419</f>
        <v>0.83710194009272898</v>
      </c>
    </row>
    <row r="420" spans="1:14" x14ac:dyDescent="0.2">
      <c r="A420">
        <f t="shared" si="354"/>
        <v>6</v>
      </c>
      <c r="B420" s="29">
        <v>42887</v>
      </c>
      <c r="C420" s="33">
        <v>1567.527</v>
      </c>
      <c r="D420" s="12">
        <f t="shared" si="355"/>
        <v>4520.9030000000002</v>
      </c>
      <c r="E420" s="8">
        <f t="shared" si="356"/>
        <v>8675.3919999999998</v>
      </c>
      <c r="F420" s="8">
        <f t="shared" si="357"/>
        <v>19061.343999999997</v>
      </c>
      <c r="G420" s="33">
        <v>14651.08</v>
      </c>
      <c r="H420" s="19">
        <f t="shared" si="358"/>
        <v>15068.043666666666</v>
      </c>
      <c r="I420" s="14">
        <f t="shared" si="359"/>
        <v>-596.10333333333256</v>
      </c>
      <c r="J420" s="19">
        <f t="shared" si="360"/>
        <v>2163.6303333333326</v>
      </c>
      <c r="K420" s="12">
        <f t="shared" si="361"/>
        <v>5846.0806666666649</v>
      </c>
      <c r="L420" s="8">
        <f t="shared" si="362"/>
        <v>9362.9910000000018</v>
      </c>
      <c r="M420" s="23">
        <f t="shared" si="363"/>
        <v>18906.545666666665</v>
      </c>
      <c r="N420" s="32">
        <f t="shared" si="364"/>
        <v>0.79697497006195583</v>
      </c>
    </row>
    <row r="421" spans="1:14" x14ac:dyDescent="0.2">
      <c r="A421">
        <f t="shared" ref="A421:A422" si="365">MONTH(B421)</f>
        <v>7</v>
      </c>
      <c r="B421" s="29">
        <v>42917</v>
      </c>
      <c r="C421" s="33">
        <v>1216.971</v>
      </c>
      <c r="D421" s="12" t="str">
        <f t="shared" ref="D421:D422" si="366">IF(OR($A421=3,$A421=6,$A421=9,$A421=12),SUM(C419:C421),"")</f>
        <v/>
      </c>
      <c r="E421" s="8">
        <f t="shared" ref="E421:E422" si="367">IF(MONTH($B421)=1,C421,C421+E420)</f>
        <v>9892.3629999999994</v>
      </c>
      <c r="F421" s="8">
        <f t="shared" ref="F421:F422" si="368">SUM(C410:C421)</f>
        <v>18379.541000000001</v>
      </c>
      <c r="G421" s="33">
        <v>14819.223</v>
      </c>
      <c r="H421" s="19">
        <f t="shared" ref="H421:H422" si="369">AVERAGE(G419:G421)</f>
        <v>14836.662666666665</v>
      </c>
      <c r="I421" s="14">
        <f t="shared" ref="I421:I422" si="370">H421-H420</f>
        <v>-231.38100000000122</v>
      </c>
      <c r="J421" s="19">
        <f t="shared" ref="J421:J422" si="371">C421-I421</f>
        <v>1448.3520000000012</v>
      </c>
      <c r="K421" s="12" t="str">
        <f t="shared" ref="K421:K422" si="372">IF(OR($A421=3,$A421=6,$A421=9,$A421=12),SUM(J419:J421),"")</f>
        <v/>
      </c>
      <c r="L421" s="8">
        <f t="shared" ref="L421:L422" si="373">IF(MONTH($B421)=1,J421,J421+L420)</f>
        <v>10811.343000000003</v>
      </c>
      <c r="M421" s="23">
        <f t="shared" ref="M421:M422" si="374">SUM(J410:J421)</f>
        <v>18308.316000000003</v>
      </c>
      <c r="N421" s="32">
        <f t="shared" ref="N421:N422" si="375">H421/M421</f>
        <v>0.81037833663492931</v>
      </c>
    </row>
    <row r="422" spans="1:14" x14ac:dyDescent="0.2">
      <c r="A422">
        <f t="shared" si="365"/>
        <v>8</v>
      </c>
      <c r="B422" s="29">
        <v>42948</v>
      </c>
      <c r="C422" s="33">
        <v>1613.1369999999999</v>
      </c>
      <c r="D422" s="12" t="str">
        <f t="shared" si="366"/>
        <v/>
      </c>
      <c r="E422" s="8">
        <f t="shared" si="367"/>
        <v>11505.5</v>
      </c>
      <c r="F422" s="8">
        <f t="shared" si="368"/>
        <v>18189.511999999999</v>
      </c>
      <c r="G422" s="33">
        <v>14589.367</v>
      </c>
      <c r="H422" s="19">
        <f t="shared" si="369"/>
        <v>14686.556666666665</v>
      </c>
      <c r="I422" s="14">
        <f t="shared" si="370"/>
        <v>-150.10599999999977</v>
      </c>
      <c r="J422" s="19">
        <f t="shared" si="371"/>
        <v>1763.2429999999997</v>
      </c>
      <c r="K422" s="12" t="str">
        <f t="shared" si="372"/>
        <v/>
      </c>
      <c r="L422" s="8">
        <f t="shared" si="373"/>
        <v>12574.586000000003</v>
      </c>
      <c r="M422" s="23">
        <f t="shared" si="374"/>
        <v>18278.867000000002</v>
      </c>
      <c r="N422" s="32">
        <f t="shared" si="375"/>
        <v>0.80347193656295346</v>
      </c>
    </row>
    <row r="423" spans="1:14" x14ac:dyDescent="0.2">
      <c r="A423">
        <f t="shared" ref="A423:A424" si="376">MONTH(B423)</f>
        <v>9</v>
      </c>
      <c r="B423" s="29">
        <v>42979</v>
      </c>
      <c r="C423" s="33">
        <v>1398.9469999999999</v>
      </c>
      <c r="D423" s="12">
        <f t="shared" ref="D423:D424" si="377">IF(OR($A423=3,$A423=6,$A423=9,$A423=12),SUM(C421:C423),"")</f>
        <v>4229.0550000000003</v>
      </c>
      <c r="E423" s="8">
        <f t="shared" ref="E423:E424" si="378">IF(MONTH($B423)=1,C423,C423+E422)</f>
        <v>12904.447</v>
      </c>
      <c r="F423" s="8">
        <f t="shared" ref="F423:F424" si="379">SUM(C412:C423)</f>
        <v>17744.880999999998</v>
      </c>
      <c r="G423" s="33">
        <v>14153.337</v>
      </c>
      <c r="H423" s="19">
        <f t="shared" ref="H423:H424" si="380">AVERAGE(G421:G423)</f>
        <v>14520.642333333331</v>
      </c>
      <c r="I423" s="14">
        <f t="shared" ref="I423:I424" si="381">H423-H422</f>
        <v>-165.91433333333407</v>
      </c>
      <c r="J423" s="19">
        <f t="shared" ref="J423:J424" si="382">C423-I423</f>
        <v>1564.861333333334</v>
      </c>
      <c r="K423" s="12">
        <f t="shared" ref="K423:K424" si="383">IF(OR($A423=3,$A423=6,$A423=9,$A423=12),SUM(J421:J423),"")</f>
        <v>4776.4563333333354</v>
      </c>
      <c r="L423" s="8">
        <f t="shared" ref="L423:L424" si="384">IF(MONTH($B423)=1,J423,J423+L422)</f>
        <v>14139.447333333337</v>
      </c>
      <c r="M423" s="23">
        <f t="shared" ref="M423:M424" si="385">SUM(J412:J423)</f>
        <v>18223.330000000002</v>
      </c>
      <c r="N423" s="32">
        <f t="shared" ref="N423:N424" si="386">H423/M423</f>
        <v>0.79681607770551977</v>
      </c>
    </row>
    <row r="424" spans="1:14" x14ac:dyDescent="0.2">
      <c r="A424">
        <f t="shared" si="376"/>
        <v>10</v>
      </c>
      <c r="B424" s="29">
        <v>43009</v>
      </c>
      <c r="C424" s="33">
        <v>1399.4010000000001</v>
      </c>
      <c r="D424" s="12" t="str">
        <f t="shared" si="377"/>
        <v/>
      </c>
      <c r="E424" s="8">
        <f t="shared" si="378"/>
        <v>14303.848</v>
      </c>
      <c r="F424" s="8">
        <f t="shared" si="379"/>
        <v>17300.813999999998</v>
      </c>
      <c r="G424" s="33">
        <v>14087.273999999999</v>
      </c>
      <c r="H424" s="19">
        <f t="shared" si="380"/>
        <v>14276.659333333331</v>
      </c>
      <c r="I424" s="14">
        <f t="shared" si="381"/>
        <v>-243.98300000000017</v>
      </c>
      <c r="J424" s="19">
        <f t="shared" si="382"/>
        <v>1643.3840000000002</v>
      </c>
      <c r="K424" s="12" t="str">
        <f t="shared" si="383"/>
        <v/>
      </c>
      <c r="L424" s="8">
        <f t="shared" si="384"/>
        <v>15782.831333333337</v>
      </c>
      <c r="M424" s="23">
        <f t="shared" si="385"/>
        <v>18319.213333333337</v>
      </c>
      <c r="N424" s="32">
        <f t="shared" si="386"/>
        <v>0.77932709628724939</v>
      </c>
    </row>
    <row r="425" spans="1:14" x14ac:dyDescent="0.2">
      <c r="A425">
        <f t="shared" ref="A425:A426" si="387">MONTH(B425)</f>
        <v>11</v>
      </c>
      <c r="B425" s="29">
        <v>43040</v>
      </c>
      <c r="C425" s="33">
        <v>1297.0129999999999</v>
      </c>
      <c r="D425" s="12" t="str">
        <f t="shared" ref="D425:D426" si="388">IF(OR($A425=3,$A425=6,$A425=9,$A425=12),SUM(C423:C425),"")</f>
        <v/>
      </c>
      <c r="E425" s="8">
        <f t="shared" ref="E425:E426" si="389">IF(MONTH($B425)=1,C425,C425+E424)</f>
        <v>15600.861000000001</v>
      </c>
      <c r="F425" s="8">
        <f t="shared" ref="F425:F426" si="390">SUM(C414:C425)</f>
        <v>17175.215</v>
      </c>
      <c r="G425" s="33">
        <v>13763.628000000001</v>
      </c>
      <c r="H425" s="19">
        <f t="shared" ref="H425:H426" si="391">AVERAGE(G423:G425)</f>
        <v>14001.413</v>
      </c>
      <c r="I425" s="14">
        <f t="shared" ref="I425:I426" si="392">H425-H424</f>
        <v>-275.24633333333077</v>
      </c>
      <c r="J425" s="19">
        <f t="shared" ref="J425:J426" si="393">C425-I425</f>
        <v>1572.2593333333307</v>
      </c>
      <c r="K425" s="12" t="str">
        <f t="shared" ref="K425:K426" si="394">IF(OR($A425=3,$A425=6,$A425=9,$A425=12),SUM(J423:J425),"")</f>
        <v/>
      </c>
      <c r="L425" s="8">
        <f t="shared" ref="L425:L426" si="395">IF(MONTH($B425)=1,J425,J425+L424)</f>
        <v>17355.090666666667</v>
      </c>
      <c r="M425" s="23">
        <f t="shared" ref="M425:M426" si="396">SUM(J414:J425)</f>
        <v>18831.293333333335</v>
      </c>
      <c r="N425" s="32">
        <f t="shared" ref="N425:N426" si="397">H425/M425</f>
        <v>0.74351839526688546</v>
      </c>
    </row>
    <row r="426" spans="1:14" x14ac:dyDescent="0.2">
      <c r="A426">
        <f t="shared" si="387"/>
        <v>12</v>
      </c>
      <c r="B426" s="29">
        <v>43070</v>
      </c>
      <c r="C426" s="33">
        <v>1256.018</v>
      </c>
      <c r="D426" s="12">
        <f t="shared" si="388"/>
        <v>3952.4319999999998</v>
      </c>
      <c r="E426" s="8">
        <f t="shared" si="389"/>
        <v>16856.879000000001</v>
      </c>
      <c r="F426" s="8">
        <f t="shared" si="390"/>
        <v>16856.879000000001</v>
      </c>
      <c r="G426" s="33">
        <v>13912.986999999999</v>
      </c>
      <c r="H426" s="19">
        <f t="shared" si="391"/>
        <v>13921.296333333334</v>
      </c>
      <c r="I426" s="14">
        <f t="shared" si="392"/>
        <v>-80.116666666666788</v>
      </c>
      <c r="J426" s="19">
        <f t="shared" si="393"/>
        <v>1336.1346666666668</v>
      </c>
      <c r="K426" s="12">
        <f t="shared" si="394"/>
        <v>4551.7779999999975</v>
      </c>
      <c r="L426" s="8">
        <f t="shared" si="395"/>
        <v>18691.225333333336</v>
      </c>
      <c r="M426" s="23">
        <f t="shared" si="396"/>
        <v>18691.225333333336</v>
      </c>
      <c r="N426" s="32">
        <f t="shared" si="397"/>
        <v>0.74480383629566205</v>
      </c>
    </row>
    <row r="427" spans="1:14" x14ac:dyDescent="0.2">
      <c r="A427">
        <f t="shared" ref="A427:A428" si="398">MONTH(B427)</f>
        <v>1</v>
      </c>
      <c r="B427" s="29">
        <v>43101</v>
      </c>
      <c r="C427" s="33">
        <v>1219.9449999999999</v>
      </c>
      <c r="D427" s="12" t="str">
        <f t="shared" ref="D427:D428" si="399">IF(OR($A427=3,$A427=6,$A427=9,$A427=12),SUM(C425:C427),"")</f>
        <v/>
      </c>
      <c r="E427" s="8">
        <f t="shared" ref="E427:E428" si="400">IF(MONTH($B427)=1,C427,C427+E426)</f>
        <v>1219.9449999999999</v>
      </c>
      <c r="F427" s="8">
        <f t="shared" ref="F427:F428" si="401">SUM(C416:C427)</f>
        <v>16573.144</v>
      </c>
      <c r="G427" s="33">
        <v>13785.974</v>
      </c>
      <c r="H427" s="19">
        <f t="shared" ref="H427:H428" si="402">AVERAGE(G425:G427)</f>
        <v>13820.862999999999</v>
      </c>
      <c r="I427" s="14">
        <f t="shared" ref="I427:I428" si="403">H427-H426</f>
        <v>-100.4333333333343</v>
      </c>
      <c r="J427" s="19">
        <f t="shared" ref="J427:J428" si="404">C427-I427</f>
        <v>1320.3783333333342</v>
      </c>
      <c r="K427" s="12" t="str">
        <f t="shared" ref="K427:K428" si="405">IF(OR($A427=3,$A427=6,$A427=9,$A427=12),SUM(J425:J427),"")</f>
        <v/>
      </c>
      <c r="L427" s="8">
        <f t="shared" ref="L427:L428" si="406">IF(MONTH($B427)=1,J427,J427+L426)</f>
        <v>1320.3783333333342</v>
      </c>
      <c r="M427" s="23">
        <f t="shared" ref="M427:M428" si="407">SUM(J416:J427)</f>
        <v>18786.658333333333</v>
      </c>
      <c r="N427" s="32">
        <f t="shared" ref="N427:N428" si="408">H427/M427</f>
        <v>0.73567436820190213</v>
      </c>
    </row>
    <row r="428" spans="1:14" x14ac:dyDescent="0.2">
      <c r="A428">
        <f t="shared" si="398"/>
        <v>2</v>
      </c>
      <c r="B428" s="29">
        <v>43132</v>
      </c>
      <c r="C428" s="33">
        <v>1336.681</v>
      </c>
      <c r="D428" s="12" t="str">
        <f t="shared" si="399"/>
        <v/>
      </c>
      <c r="E428" s="8">
        <f t="shared" si="400"/>
        <v>2556.6260000000002</v>
      </c>
      <c r="F428" s="8">
        <f t="shared" si="401"/>
        <v>16723.531999999999</v>
      </c>
      <c r="G428" s="33">
        <v>13491.63</v>
      </c>
      <c r="H428" s="19">
        <f t="shared" si="402"/>
        <v>13730.197</v>
      </c>
      <c r="I428" s="14">
        <f t="shared" si="403"/>
        <v>-90.665999999999258</v>
      </c>
      <c r="J428" s="19">
        <f t="shared" si="404"/>
        <v>1427.3469999999993</v>
      </c>
      <c r="K428" s="12" t="str">
        <f t="shared" si="405"/>
        <v/>
      </c>
      <c r="L428" s="8">
        <f t="shared" si="406"/>
        <v>2747.7253333333338</v>
      </c>
      <c r="M428" s="23">
        <f t="shared" si="407"/>
        <v>19101.050333333333</v>
      </c>
      <c r="N428" s="32">
        <f t="shared" si="408"/>
        <v>0.71881895290539954</v>
      </c>
    </row>
    <row r="429" spans="1:14" x14ac:dyDescent="0.2">
      <c r="A429">
        <f t="shared" ref="A429:A430" si="409">MONTH(B429)</f>
        <v>3</v>
      </c>
      <c r="B429" s="29">
        <v>43160</v>
      </c>
      <c r="C429" s="33">
        <v>1545.46</v>
      </c>
      <c r="D429" s="12">
        <f t="shared" ref="D429:D430" si="410">IF(OR($A429=3,$A429=6,$A429=9,$A429=12),SUM(C427:C429),"")</f>
        <v>4102.0860000000002</v>
      </c>
      <c r="E429" s="8">
        <f t="shared" ref="E429:E430" si="411">IF(MONTH($B429)=1,C429,C429+E428)</f>
        <v>4102.0860000000002</v>
      </c>
      <c r="F429" s="8">
        <f t="shared" ref="F429:F430" si="412">SUM(C418:C429)</f>
        <v>16804.475999999999</v>
      </c>
      <c r="G429" s="33">
        <v>13351.444</v>
      </c>
      <c r="H429" s="19">
        <f t="shared" ref="H429:H430" si="413">AVERAGE(G427:G429)</f>
        <v>13543.015999999998</v>
      </c>
      <c r="I429" s="14">
        <f t="shared" ref="I429:I430" si="414">H429-H428</f>
        <v>-187.18100000000231</v>
      </c>
      <c r="J429" s="19">
        <f t="shared" ref="J429:J430" si="415">C429-I429</f>
        <v>1732.6410000000024</v>
      </c>
      <c r="K429" s="12">
        <f t="shared" ref="K429:K430" si="416">IF(OR($A429=3,$A429=6,$A429=9,$A429=12),SUM(J427:J429),"")</f>
        <v>4480.3663333333361</v>
      </c>
      <c r="L429" s="8">
        <f t="shared" ref="L429:L430" si="417">IF(MONTH($B429)=1,J429,J429+L428)</f>
        <v>4480.3663333333361</v>
      </c>
      <c r="M429" s="23">
        <f t="shared" ref="M429:M430" si="418">SUM(J418:J429)</f>
        <v>19654.681333333334</v>
      </c>
      <c r="N429" s="32">
        <f t="shared" ref="N429:N430" si="419">H429/M429</f>
        <v>0.68904785431609805</v>
      </c>
    </row>
    <row r="430" spans="1:14" x14ac:dyDescent="0.2">
      <c r="A430">
        <f t="shared" si="409"/>
        <v>4</v>
      </c>
      <c r="B430" s="29">
        <v>43191</v>
      </c>
      <c r="C430" s="33">
        <v>1354.89</v>
      </c>
      <c r="D430" s="12" t="str">
        <f t="shared" si="410"/>
        <v/>
      </c>
      <c r="E430" s="8">
        <f t="shared" si="411"/>
        <v>5456.9760000000006</v>
      </c>
      <c r="F430" s="8">
        <f t="shared" si="412"/>
        <v>16587.29</v>
      </c>
      <c r="G430" s="33">
        <v>13065.924999999999</v>
      </c>
      <c r="H430" s="19">
        <f t="shared" si="413"/>
        <v>13302.999666666665</v>
      </c>
      <c r="I430" s="14">
        <f t="shared" si="414"/>
        <v>-240.01633333333302</v>
      </c>
      <c r="J430" s="19">
        <f t="shared" si="415"/>
        <v>1594.9063333333331</v>
      </c>
      <c r="K430" s="12" t="str">
        <f t="shared" si="416"/>
        <v/>
      </c>
      <c r="L430" s="8">
        <f t="shared" si="417"/>
        <v>6075.2726666666695</v>
      </c>
      <c r="M430" s="23">
        <f t="shared" si="418"/>
        <v>19351.761000000002</v>
      </c>
      <c r="N430" s="32">
        <f t="shared" si="419"/>
        <v>0.68743096127875203</v>
      </c>
    </row>
    <row r="431" spans="1:14" x14ac:dyDescent="0.2">
      <c r="A431">
        <f t="shared" ref="A431:A432" si="420">MONTH(B431)</f>
        <v>5</v>
      </c>
      <c r="B431" s="29">
        <v>43221</v>
      </c>
      <c r="C431" s="33">
        <v>1552.1849999999999</v>
      </c>
      <c r="D431" s="12" t="str">
        <f t="shared" ref="D431:D432" si="421">IF(OR($A431=3,$A431=6,$A431=9,$A431=12),SUM(C429:C431),"")</f>
        <v/>
      </c>
      <c r="E431" s="8">
        <f t="shared" ref="E431:E432" si="422">IF(MONTH($B431)=1,C431,C431+E430)</f>
        <v>7009.1610000000001</v>
      </c>
      <c r="F431" s="8">
        <f t="shared" ref="F431:F432" si="423">SUM(C420:C431)</f>
        <v>16758.174999999999</v>
      </c>
      <c r="G431" s="33">
        <v>12779.406000000001</v>
      </c>
      <c r="H431" s="19">
        <f t="shared" ref="H431:H432" si="424">AVERAGE(G429:G431)</f>
        <v>13065.591666666667</v>
      </c>
      <c r="I431" s="14">
        <f t="shared" ref="I431:I432" si="425">H431-H430</f>
        <v>-237.40799999999763</v>
      </c>
      <c r="J431" s="19">
        <f t="shared" ref="J431:J432" si="426">C431-I431</f>
        <v>1789.5929999999976</v>
      </c>
      <c r="K431" s="12" t="str">
        <f t="shared" ref="K431:K432" si="427">IF(OR($A431=3,$A431=6,$A431=9,$A431=12),SUM(J429:J431),"")</f>
        <v/>
      </c>
      <c r="L431" s="8">
        <f t="shared" ref="L431:L432" si="428">IF(MONTH($B431)=1,J431,J431+L430)</f>
        <v>7864.8656666666666</v>
      </c>
      <c r="M431" s="23">
        <f t="shared" ref="M431:M432" si="429">SUM(J420:J431)</f>
        <v>19356.730333333333</v>
      </c>
      <c r="N431" s="32">
        <f t="shared" ref="N431:N432" si="430">H431/M431</f>
        <v>0.6749896000858685</v>
      </c>
    </row>
    <row r="432" spans="1:14" x14ac:dyDescent="0.2">
      <c r="A432">
        <f t="shared" si="420"/>
        <v>6</v>
      </c>
      <c r="B432" s="29">
        <v>43252</v>
      </c>
      <c r="C432" s="33">
        <v>1510.1849999999999</v>
      </c>
      <c r="D432" s="12">
        <f t="shared" si="421"/>
        <v>4417.26</v>
      </c>
      <c r="E432" s="8">
        <f t="shared" si="422"/>
        <v>8519.3459999999995</v>
      </c>
      <c r="F432" s="8">
        <f t="shared" si="423"/>
        <v>16700.832999999999</v>
      </c>
      <c r="G432" s="33">
        <v>12743.683000000001</v>
      </c>
      <c r="H432" s="19">
        <f t="shared" si="424"/>
        <v>12863.004666666666</v>
      </c>
      <c r="I432" s="14">
        <f t="shared" si="425"/>
        <v>-202.58700000000135</v>
      </c>
      <c r="J432" s="19">
        <f t="shared" si="426"/>
        <v>1712.7720000000013</v>
      </c>
      <c r="K432" s="12">
        <f t="shared" si="427"/>
        <v>5097.2713333333322</v>
      </c>
      <c r="L432" s="8">
        <f t="shared" si="428"/>
        <v>9577.6376666666674</v>
      </c>
      <c r="M432" s="23">
        <f t="shared" si="429"/>
        <v>18905.871999999999</v>
      </c>
      <c r="N432" s="32">
        <f t="shared" si="430"/>
        <v>0.68037087454451539</v>
      </c>
    </row>
    <row r="433" spans="1:14" x14ac:dyDescent="0.2">
      <c r="A433">
        <f t="shared" ref="A433:A434" si="431">MONTH(B433)</f>
        <v>7</v>
      </c>
      <c r="B433" s="29">
        <v>43282</v>
      </c>
      <c r="C433" s="33">
        <v>1429.9880000000001</v>
      </c>
      <c r="D433" s="12" t="str">
        <f t="shared" ref="D433:D434" si="432">IF(OR($A433=3,$A433=6,$A433=9,$A433=12),SUM(C431:C433),"")</f>
        <v/>
      </c>
      <c r="E433" s="8">
        <f t="shared" ref="E433:E434" si="433">IF(MONTH($B433)=1,C433,C433+E432)</f>
        <v>9949.3339999999989</v>
      </c>
      <c r="F433" s="8">
        <f t="shared" ref="F433:F434" si="434">SUM(C422:C433)</f>
        <v>16913.849999999999</v>
      </c>
      <c r="G433" s="33">
        <v>12562.744000000001</v>
      </c>
      <c r="H433" s="19">
        <f t="shared" ref="H433:H434" si="435">AVERAGE(G431:G433)</f>
        <v>12695.277666666667</v>
      </c>
      <c r="I433" s="14">
        <f t="shared" ref="I433:I434" si="436">H433-H432</f>
        <v>-167.72699999999895</v>
      </c>
      <c r="J433" s="19">
        <f t="shared" ref="J433:J434" si="437">C433-I433</f>
        <v>1597.714999999999</v>
      </c>
      <c r="K433" s="12" t="str">
        <f t="shared" ref="K433:K434" si="438">IF(OR($A433=3,$A433=6,$A433=9,$A433=12),SUM(J431:J433),"")</f>
        <v/>
      </c>
      <c r="L433" s="8">
        <f t="shared" ref="L433:L434" si="439">IF(MONTH($B433)=1,J433,J433+L432)</f>
        <v>11175.352666666666</v>
      </c>
      <c r="M433" s="23">
        <f t="shared" ref="M433:M434" si="440">SUM(J422:J433)</f>
        <v>19055.234999999997</v>
      </c>
      <c r="N433" s="32">
        <f t="shared" ref="N433:N434" si="441">H433/M433</f>
        <v>0.66623569148670525</v>
      </c>
    </row>
    <row r="434" spans="1:14" x14ac:dyDescent="0.2">
      <c r="A434">
        <f t="shared" si="431"/>
        <v>8</v>
      </c>
      <c r="B434" s="29">
        <v>43313</v>
      </c>
      <c r="C434" s="33">
        <v>1742.9390000000001</v>
      </c>
      <c r="D434" s="12" t="str">
        <f t="shared" si="432"/>
        <v/>
      </c>
      <c r="E434" s="8">
        <f t="shared" si="433"/>
        <v>11692.272999999999</v>
      </c>
      <c r="F434" s="8">
        <f t="shared" si="434"/>
        <v>17043.651999999998</v>
      </c>
      <c r="G434" s="33">
        <v>12632.168</v>
      </c>
      <c r="H434" s="19">
        <f t="shared" si="435"/>
        <v>12646.198333333334</v>
      </c>
      <c r="I434" s="14">
        <f t="shared" si="436"/>
        <v>-49.079333333333125</v>
      </c>
      <c r="J434" s="19">
        <f t="shared" si="437"/>
        <v>1792.0183333333332</v>
      </c>
      <c r="K434" s="12" t="str">
        <f t="shared" si="438"/>
        <v/>
      </c>
      <c r="L434" s="8">
        <f t="shared" si="439"/>
        <v>12967.370999999999</v>
      </c>
      <c r="M434" s="23">
        <f t="shared" si="440"/>
        <v>19084.010333333332</v>
      </c>
      <c r="N434" s="32">
        <f t="shared" si="441"/>
        <v>0.66265937360370686</v>
      </c>
    </row>
    <row r="435" spans="1:14" x14ac:dyDescent="0.2">
      <c r="A435">
        <f t="shared" ref="A435:A436" si="442">MONTH(B435)</f>
        <v>9</v>
      </c>
      <c r="B435" s="29">
        <v>43344</v>
      </c>
      <c r="C435" s="33">
        <v>1540.4939999999999</v>
      </c>
      <c r="D435" s="12">
        <f t="shared" ref="D435:D436" si="443">IF(OR($A435=3,$A435=6,$A435=9,$A435=12),SUM(C433:C435),"")</f>
        <v>4713.4210000000003</v>
      </c>
      <c r="E435" s="8">
        <f t="shared" ref="E435:E436" si="444">IF(MONTH($B435)=1,C435,C435+E434)</f>
        <v>13232.767</v>
      </c>
      <c r="F435" s="8">
        <f t="shared" ref="F435:F436" si="445">SUM(C424:C435)</f>
        <v>17185.198999999997</v>
      </c>
      <c r="G435" s="33">
        <v>12901.353999999999</v>
      </c>
      <c r="H435" s="19">
        <f t="shared" ref="H435:H436" si="446">AVERAGE(G433:G435)</f>
        <v>12698.755333333334</v>
      </c>
      <c r="I435" s="14">
        <f t="shared" ref="I435:I436" si="447">H435-H434</f>
        <v>52.557000000000698</v>
      </c>
      <c r="J435" s="19">
        <f t="shared" ref="J435:J436" si="448">C435-I435</f>
        <v>1487.9369999999992</v>
      </c>
      <c r="K435" s="12">
        <f t="shared" ref="K435:K436" si="449">IF(OR($A435=3,$A435=6,$A435=9,$A435=12),SUM(J433:J435),"")</f>
        <v>4877.6703333333317</v>
      </c>
      <c r="L435" s="8">
        <f t="shared" ref="L435:L436" si="450">IF(MONTH($B435)=1,J435,J435+L434)</f>
        <v>14455.307999999999</v>
      </c>
      <c r="M435" s="23">
        <f t="shared" ref="M435:M436" si="451">SUM(J424:J435)</f>
        <v>19007.085999999992</v>
      </c>
      <c r="N435" s="32">
        <f t="shared" ref="N435:N436" si="452">H435/M435</f>
        <v>0.66810637534513917</v>
      </c>
    </row>
    <row r="436" spans="1:14" x14ac:dyDescent="0.2">
      <c r="A436">
        <f t="shared" si="442"/>
        <v>10</v>
      </c>
      <c r="B436" s="29">
        <v>43374</v>
      </c>
      <c r="C436" s="33">
        <v>1538.2809999999999</v>
      </c>
      <c r="D436" s="12" t="str">
        <f t="shared" si="443"/>
        <v/>
      </c>
      <c r="E436" s="8">
        <f t="shared" si="444"/>
        <v>14771.047999999999</v>
      </c>
      <c r="F436" s="8">
        <f t="shared" si="445"/>
        <v>17324.078999999998</v>
      </c>
      <c r="G436" s="33">
        <v>13088.771000000001</v>
      </c>
      <c r="H436" s="19">
        <f t="shared" si="446"/>
        <v>12874.097666666667</v>
      </c>
      <c r="I436" s="14">
        <f t="shared" si="447"/>
        <v>175.34233333333214</v>
      </c>
      <c r="J436" s="19">
        <f t="shared" si="448"/>
        <v>1362.9386666666678</v>
      </c>
      <c r="K436" s="12" t="str">
        <f t="shared" si="449"/>
        <v/>
      </c>
      <c r="L436" s="8">
        <f t="shared" si="450"/>
        <v>15818.246666666666</v>
      </c>
      <c r="M436" s="23">
        <f t="shared" si="451"/>
        <v>18726.640666666663</v>
      </c>
      <c r="N436" s="32">
        <f t="shared" si="452"/>
        <v>0.68747501999023797</v>
      </c>
    </row>
    <row r="437" spans="1:14" x14ac:dyDescent="0.2">
      <c r="A437">
        <f t="shared" ref="A437:A438" si="453">MONTH(B437)</f>
        <v>11</v>
      </c>
      <c r="B437" s="29">
        <v>43405</v>
      </c>
      <c r="C437" s="33">
        <v>1625.039</v>
      </c>
      <c r="D437" s="12" t="str">
        <f t="shared" ref="D437:D438" si="454">IF(OR($A437=3,$A437=6,$A437=9,$A437=12),SUM(C435:C437),"")</f>
        <v/>
      </c>
      <c r="E437" s="8">
        <f t="shared" ref="E437:E438" si="455">IF(MONTH($B437)=1,C437,C437+E436)</f>
        <v>16396.087</v>
      </c>
      <c r="F437" s="8">
        <f t="shared" ref="F437:F438" si="456">SUM(C426:C437)</f>
        <v>17652.105</v>
      </c>
      <c r="G437" s="33">
        <v>13521.373</v>
      </c>
      <c r="H437" s="19">
        <f t="shared" ref="H437:H438" si="457">AVERAGE(G435:G437)</f>
        <v>13170.499333333333</v>
      </c>
      <c r="I437" s="14">
        <f t="shared" ref="I437:I438" si="458">H437-H436</f>
        <v>296.40166666666664</v>
      </c>
      <c r="J437" s="19">
        <f t="shared" ref="J437:J438" si="459">C437-I437</f>
        <v>1328.6373333333333</v>
      </c>
      <c r="K437" s="12" t="str">
        <f t="shared" ref="K437:K438" si="460">IF(OR($A437=3,$A437=6,$A437=9,$A437=12),SUM(J435:J437),"")</f>
        <v/>
      </c>
      <c r="L437" s="8">
        <f t="shared" ref="L437:L438" si="461">IF(MONTH($B437)=1,J437,J437+L436)</f>
        <v>17146.883999999998</v>
      </c>
      <c r="M437" s="23">
        <f t="shared" ref="M437:M438" si="462">SUM(J426:J437)</f>
        <v>18483.018666666667</v>
      </c>
      <c r="N437" s="32">
        <f t="shared" ref="N437:N438" si="463">H437/M437</f>
        <v>0.71257296066501108</v>
      </c>
    </row>
    <row r="438" spans="1:14" x14ac:dyDescent="0.2">
      <c r="A438">
        <f t="shared" si="453"/>
        <v>12</v>
      </c>
      <c r="B438" s="29">
        <v>43435</v>
      </c>
      <c r="C438" s="33">
        <v>1508.6310000000001</v>
      </c>
      <c r="D438" s="12">
        <f t="shared" si="454"/>
        <v>4671.951</v>
      </c>
      <c r="E438" s="8">
        <f t="shared" si="455"/>
        <v>17904.718000000001</v>
      </c>
      <c r="F438" s="8">
        <f t="shared" si="456"/>
        <v>17904.718000000001</v>
      </c>
      <c r="G438" s="33">
        <v>13936.063</v>
      </c>
      <c r="H438" s="19">
        <f t="shared" si="457"/>
        <v>13515.402333333333</v>
      </c>
      <c r="I438" s="14">
        <f t="shared" si="458"/>
        <v>344.90300000000025</v>
      </c>
      <c r="J438" s="19">
        <f t="shared" si="459"/>
        <v>1163.7279999999998</v>
      </c>
      <c r="K438" s="12">
        <f t="shared" si="460"/>
        <v>3855.304000000001</v>
      </c>
      <c r="L438" s="8">
        <f t="shared" si="461"/>
        <v>18310.611999999997</v>
      </c>
      <c r="M438" s="23">
        <f t="shared" si="462"/>
        <v>18310.611999999997</v>
      </c>
      <c r="N438" s="32">
        <f t="shared" si="463"/>
        <v>0.73811854750312744</v>
      </c>
    </row>
    <row r="439" spans="1:14" x14ac:dyDescent="0.2">
      <c r="A439">
        <f t="shared" ref="A439:A440" si="464">MONTH(B439)</f>
        <v>1</v>
      </c>
      <c r="B439" s="29">
        <v>43466</v>
      </c>
      <c r="C439" s="33">
        <v>1844.318</v>
      </c>
      <c r="D439" s="12" t="str">
        <f t="shared" ref="D439:D440" si="465">IF(OR($A439=3,$A439=6,$A439=9,$A439=12),SUM(C437:C439),"")</f>
        <v/>
      </c>
      <c r="E439" s="8">
        <f t="shared" ref="E439:E440" si="466">IF(MONTH($B439)=1,C439,C439+E438)</f>
        <v>1844.318</v>
      </c>
      <c r="F439" s="8">
        <f t="shared" ref="F439:F440" si="467">SUM(C428:C439)</f>
        <v>18529.091</v>
      </c>
      <c r="G439" s="33">
        <v>14207.284</v>
      </c>
      <c r="H439" s="19">
        <f t="shared" ref="H439:H440" si="468">AVERAGE(G437:G439)</f>
        <v>13888.24</v>
      </c>
      <c r="I439" s="14">
        <f t="shared" ref="I439:I440" si="469">H439-H438</f>
        <v>372.83766666666634</v>
      </c>
      <c r="J439" s="19">
        <f t="shared" ref="J439:J440" si="470">C439-I439</f>
        <v>1471.4803333333336</v>
      </c>
      <c r="K439" s="12" t="str">
        <f t="shared" ref="K439:K440" si="471">IF(OR($A439=3,$A439=6,$A439=9,$A439=12),SUM(J437:J439),"")</f>
        <v/>
      </c>
      <c r="L439" s="8">
        <f t="shared" ref="L439:L440" si="472">IF(MONTH($B439)=1,J439,J439+L438)</f>
        <v>1471.4803333333336</v>
      </c>
      <c r="M439" s="23">
        <f t="shared" ref="M439:M440" si="473">SUM(J428:J439)</f>
        <v>18461.714</v>
      </c>
      <c r="N439" s="32">
        <f t="shared" ref="N439:N440" si="474">H439/M439</f>
        <v>0.75227251380884785</v>
      </c>
    </row>
    <row r="440" spans="1:14" x14ac:dyDescent="0.2">
      <c r="A440">
        <f t="shared" si="464"/>
        <v>2</v>
      </c>
      <c r="B440" s="29">
        <v>43497</v>
      </c>
      <c r="C440" s="33">
        <v>1712.41</v>
      </c>
      <c r="D440" s="12" t="str">
        <f t="shared" si="465"/>
        <v/>
      </c>
      <c r="E440" s="8">
        <f t="shared" si="466"/>
        <v>3556.7280000000001</v>
      </c>
      <c r="F440" s="8">
        <f t="shared" si="467"/>
        <v>18904.82</v>
      </c>
      <c r="G440" s="33">
        <v>14448.15</v>
      </c>
      <c r="H440" s="19">
        <f t="shared" si="468"/>
        <v>14197.165666666668</v>
      </c>
      <c r="I440" s="14">
        <f t="shared" si="469"/>
        <v>308.92566666666789</v>
      </c>
      <c r="J440" s="19">
        <f t="shared" si="470"/>
        <v>1403.4843333333322</v>
      </c>
      <c r="K440" s="12" t="str">
        <f t="shared" si="471"/>
        <v/>
      </c>
      <c r="L440" s="8">
        <f t="shared" si="472"/>
        <v>2874.9646666666658</v>
      </c>
      <c r="M440" s="23">
        <f t="shared" si="473"/>
        <v>18437.851333333336</v>
      </c>
      <c r="N440" s="32">
        <f t="shared" si="474"/>
        <v>0.77000109231816849</v>
      </c>
    </row>
    <row r="441" spans="1:14" x14ac:dyDescent="0.2">
      <c r="A441">
        <f t="shared" ref="A441:A442" si="475">MONTH(B441)</f>
        <v>3</v>
      </c>
      <c r="B441" s="29">
        <v>43525</v>
      </c>
      <c r="C441" s="33">
        <v>1966.8440000000001</v>
      </c>
      <c r="D441" s="12">
        <f t="shared" ref="D441:D442" si="476">IF(OR($A441=3,$A441=6,$A441=9,$A441=12),SUM(C439:C441),"")</f>
        <v>5523.5720000000001</v>
      </c>
      <c r="E441" s="8">
        <f t="shared" ref="E441:E442" si="477">IF(MONTH($B441)=1,C441,C441+E440)</f>
        <v>5523.5720000000001</v>
      </c>
      <c r="F441" s="8">
        <f t="shared" ref="F441:F442" si="478">SUM(C430:C441)</f>
        <v>19326.204000000002</v>
      </c>
      <c r="G441" s="33">
        <v>14318.125</v>
      </c>
      <c r="H441" s="19">
        <f t="shared" ref="H441:H442" si="479">AVERAGE(G439:G441)</f>
        <v>14324.519666666667</v>
      </c>
      <c r="I441" s="14">
        <f t="shared" ref="I441:I442" si="480">H441-H440</f>
        <v>127.35399999999936</v>
      </c>
      <c r="J441" s="19">
        <f t="shared" ref="J441:J442" si="481">C441-I441</f>
        <v>1839.4900000000007</v>
      </c>
      <c r="K441" s="12">
        <f t="shared" ref="K441:K442" si="482">IF(OR($A441=3,$A441=6,$A441=9,$A441=12),SUM(J439:J441),"")</f>
        <v>4714.4546666666665</v>
      </c>
      <c r="L441" s="8">
        <f t="shared" ref="L441:L442" si="483">IF(MONTH($B441)=1,J441,J441+L440)</f>
        <v>4714.4546666666665</v>
      </c>
      <c r="M441" s="23">
        <f t="shared" ref="M441:M442" si="484">SUM(J430:J441)</f>
        <v>18544.70033333333</v>
      </c>
      <c r="N441" s="32">
        <f t="shared" ref="N441:N442" si="485">H441/M441</f>
        <v>0.77243198375758793</v>
      </c>
    </row>
    <row r="442" spans="1:14" x14ac:dyDescent="0.2">
      <c r="A442">
        <f t="shared" si="475"/>
        <v>4</v>
      </c>
      <c r="B442" s="29">
        <v>43556</v>
      </c>
      <c r="C442" s="33">
        <v>1776.83</v>
      </c>
      <c r="D442" s="12" t="str">
        <f t="shared" si="476"/>
        <v/>
      </c>
      <c r="E442" s="8">
        <f t="shared" si="477"/>
        <v>7300.402</v>
      </c>
      <c r="F442" s="8">
        <f t="shared" si="478"/>
        <v>19748.144</v>
      </c>
      <c r="G442" s="33">
        <v>14583.192999999999</v>
      </c>
      <c r="H442" s="19">
        <f t="shared" si="479"/>
        <v>14449.822666666667</v>
      </c>
      <c r="I442" s="14">
        <f t="shared" si="480"/>
        <v>125.30299999999988</v>
      </c>
      <c r="J442" s="19">
        <f t="shared" si="481"/>
        <v>1651.527</v>
      </c>
      <c r="K442" s="12" t="str">
        <f t="shared" si="482"/>
        <v/>
      </c>
      <c r="L442" s="8">
        <f t="shared" si="483"/>
        <v>6365.9816666666666</v>
      </c>
      <c r="M442" s="23">
        <f t="shared" si="484"/>
        <v>18601.320999999996</v>
      </c>
      <c r="N442" s="32">
        <f t="shared" si="485"/>
        <v>0.77681701566607397</v>
      </c>
    </row>
    <row r="443" spans="1:14" x14ac:dyDescent="0.2">
      <c r="A443">
        <f t="shared" ref="A443:A444" si="486">MONTH(B443)</f>
        <v>5</v>
      </c>
      <c r="B443" s="29">
        <v>43586</v>
      </c>
      <c r="C443" s="33">
        <v>2036.1489999999999</v>
      </c>
      <c r="D443" s="12" t="str">
        <f t="shared" ref="D443:D444" si="487">IF(OR($A443=3,$A443=6,$A443=9,$A443=12),SUM(C441:C443),"")</f>
        <v/>
      </c>
      <c r="E443" s="8">
        <f t="shared" ref="E443:E444" si="488">IF(MONTH($B443)=1,C443,C443+E442)</f>
        <v>9336.5509999999995</v>
      </c>
      <c r="F443" s="8">
        <f t="shared" ref="F443:F444" si="489">SUM(C432:C443)</f>
        <v>20232.107999999997</v>
      </c>
      <c r="G443" s="33">
        <v>14614.355</v>
      </c>
      <c r="H443" s="19">
        <f t="shared" ref="H443:H444" si="490">AVERAGE(G441:G443)</f>
        <v>14505.224333333332</v>
      </c>
      <c r="I443" s="14">
        <f t="shared" ref="I443:I444" si="491">H443-H442</f>
        <v>55.401666666664823</v>
      </c>
      <c r="J443" s="19">
        <f t="shared" ref="J443:J444" si="492">C443-I443</f>
        <v>1980.7473333333351</v>
      </c>
      <c r="K443" s="12" t="str">
        <f t="shared" ref="K443:K444" si="493">IF(OR($A443=3,$A443=6,$A443=9,$A443=12),SUM(J441:J443),"")</f>
        <v/>
      </c>
      <c r="L443" s="8">
        <f t="shared" ref="L443:L444" si="494">IF(MONTH($B443)=1,J443,J443+L442)</f>
        <v>8346.7290000000012</v>
      </c>
      <c r="M443" s="23">
        <f t="shared" ref="M443:M444" si="495">SUM(J432:J443)</f>
        <v>18792.475333333332</v>
      </c>
      <c r="N443" s="32">
        <f t="shared" ref="N443:N444" si="496">H443/M443</f>
        <v>0.77186342278201914</v>
      </c>
    </row>
    <row r="444" spans="1:14" x14ac:dyDescent="0.2">
      <c r="A444">
        <f t="shared" si="486"/>
        <v>6</v>
      </c>
      <c r="B444" s="29">
        <v>43617</v>
      </c>
      <c r="C444" s="33">
        <v>1865.135</v>
      </c>
      <c r="D444" s="12">
        <f t="shared" si="487"/>
        <v>5678.1139999999996</v>
      </c>
      <c r="E444" s="8">
        <f t="shared" si="488"/>
        <v>11201.686</v>
      </c>
      <c r="F444" s="8">
        <f t="shared" si="489"/>
        <v>20587.057999999997</v>
      </c>
      <c r="G444" s="33">
        <v>14730.157999999999</v>
      </c>
      <c r="H444" s="19">
        <f t="shared" si="490"/>
        <v>14642.568666666666</v>
      </c>
      <c r="I444" s="14">
        <f t="shared" si="491"/>
        <v>137.34433333333436</v>
      </c>
      <c r="J444" s="19">
        <f t="shared" si="492"/>
        <v>1727.7906666666656</v>
      </c>
      <c r="K444" s="12">
        <f t="shared" si="493"/>
        <v>5360.0650000000005</v>
      </c>
      <c r="L444" s="8">
        <f t="shared" si="494"/>
        <v>10074.519666666667</v>
      </c>
      <c r="M444" s="23">
        <f t="shared" si="495"/>
        <v>18807.493999999995</v>
      </c>
      <c r="N444" s="32">
        <f t="shared" si="496"/>
        <v>0.77854969230173199</v>
      </c>
    </row>
    <row r="445" spans="1:14" x14ac:dyDescent="0.2">
      <c r="A445">
        <f t="shared" ref="A445:A446" si="497">MONTH(B445)</f>
        <v>7</v>
      </c>
      <c r="B445" s="29">
        <v>43647</v>
      </c>
      <c r="C445" s="33">
        <v>1849.9670000000001</v>
      </c>
      <c r="D445" s="12" t="str">
        <f t="shared" ref="D445:D446" si="498">IF(OR($A445=3,$A445=6,$A445=9,$A445=12),SUM(C443:C445),"")</f>
        <v/>
      </c>
      <c r="E445" s="8">
        <f t="shared" ref="E445:E446" si="499">IF(MONTH($B445)=1,C445,C445+E444)</f>
        <v>13051.653</v>
      </c>
      <c r="F445" s="8">
        <f t="shared" ref="F445:F446" si="500">SUM(C434:C445)</f>
        <v>21007.036999999997</v>
      </c>
      <c r="G445" s="33">
        <v>14887.066000000001</v>
      </c>
      <c r="H445" s="19">
        <f t="shared" ref="H445:H446" si="501">AVERAGE(G443:G445)</f>
        <v>14743.859666666665</v>
      </c>
      <c r="I445" s="14">
        <f t="shared" ref="I445:I446" si="502">H445-H444</f>
        <v>101.29099999999926</v>
      </c>
      <c r="J445" s="19">
        <f t="shared" ref="J445:J446" si="503">C445-I445</f>
        <v>1748.6760000000008</v>
      </c>
      <c r="K445" s="12" t="str">
        <f t="shared" ref="K445:K446" si="504">IF(OR($A445=3,$A445=6,$A445=9,$A445=12),SUM(J443:J445),"")</f>
        <v/>
      </c>
      <c r="L445" s="8">
        <f t="shared" ref="L445:L446" si="505">IF(MONTH($B445)=1,J445,J445+L444)</f>
        <v>11823.195666666668</v>
      </c>
      <c r="M445" s="23">
        <f t="shared" ref="M445:M446" si="506">SUM(J434:J445)</f>
        <v>18958.454999999998</v>
      </c>
      <c r="N445" s="32">
        <f t="shared" ref="N445:N446" si="507">H445/M445</f>
        <v>0.77769310139811854</v>
      </c>
    </row>
    <row r="446" spans="1:14" x14ac:dyDescent="0.2">
      <c r="A446">
        <f t="shared" si="497"/>
        <v>8</v>
      </c>
      <c r="B446" s="29">
        <v>43678</v>
      </c>
      <c r="C446" s="33">
        <v>2111.02</v>
      </c>
      <c r="D446" s="12" t="str">
        <f t="shared" si="498"/>
        <v/>
      </c>
      <c r="E446" s="8">
        <f t="shared" si="499"/>
        <v>15162.673000000001</v>
      </c>
      <c r="F446" s="8">
        <f t="shared" si="500"/>
        <v>21375.117999999999</v>
      </c>
      <c r="G446" s="33">
        <v>15478.808999999999</v>
      </c>
      <c r="H446" s="19">
        <f t="shared" si="501"/>
        <v>15032.011</v>
      </c>
      <c r="I446" s="14">
        <f t="shared" si="502"/>
        <v>288.15133333333506</v>
      </c>
      <c r="J446" s="19">
        <f t="shared" si="503"/>
        <v>1822.8686666666649</v>
      </c>
      <c r="K446" s="12" t="str">
        <f t="shared" si="504"/>
        <v/>
      </c>
      <c r="L446" s="8">
        <f t="shared" si="505"/>
        <v>13646.064333333334</v>
      </c>
      <c r="M446" s="23">
        <f t="shared" si="506"/>
        <v>18989.305333333334</v>
      </c>
      <c r="N446" s="32">
        <f t="shared" si="507"/>
        <v>0.79160404954957453</v>
      </c>
    </row>
    <row r="447" spans="1:14" x14ac:dyDescent="0.2">
      <c r="A447">
        <f t="shared" ref="A447:A448" si="508">MONTH(B447)</f>
        <v>9</v>
      </c>
      <c r="B447" s="29">
        <v>43709</v>
      </c>
      <c r="C447" s="33">
        <v>1935.1759999999999</v>
      </c>
      <c r="D447" s="12">
        <f t="shared" ref="D447:D448" si="509">IF(OR($A447=3,$A447=6,$A447=9,$A447=12),SUM(C445:C447),"")</f>
        <v>5896.1630000000005</v>
      </c>
      <c r="E447" s="8">
        <f t="shared" ref="E447:E448" si="510">IF(MONTH($B447)=1,C447,C447+E446)</f>
        <v>17097.849000000002</v>
      </c>
      <c r="F447" s="8">
        <f t="shared" ref="F447:F448" si="511">SUM(C436:C447)</f>
        <v>21769.8</v>
      </c>
      <c r="G447" s="33">
        <v>16108.928</v>
      </c>
      <c r="H447" s="19">
        <f t="shared" ref="H447:H448" si="512">AVERAGE(G445:G447)</f>
        <v>15491.601000000001</v>
      </c>
      <c r="I447" s="14">
        <f t="shared" ref="I447:I448" si="513">H447-H446</f>
        <v>459.59000000000015</v>
      </c>
      <c r="J447" s="19">
        <f t="shared" ref="J447:J448" si="514">C447-I447</f>
        <v>1475.5859999999998</v>
      </c>
      <c r="K447" s="12">
        <f t="shared" ref="K447:K448" si="515">IF(OR($A447=3,$A447=6,$A447=9,$A447=12),SUM(J445:J447),"")</f>
        <v>5047.130666666666</v>
      </c>
      <c r="L447" s="8">
        <f t="shared" ref="L447:L448" si="516">IF(MONTH($B447)=1,J447,J447+L446)</f>
        <v>15121.650333333333</v>
      </c>
      <c r="M447" s="23">
        <f t="shared" ref="M447:M448" si="517">SUM(J436:J447)</f>
        <v>18976.954333333335</v>
      </c>
      <c r="N447" s="32">
        <f t="shared" ref="N447:N448" si="518">H447/M447</f>
        <v>0.81633758125184219</v>
      </c>
    </row>
    <row r="448" spans="1:14" x14ac:dyDescent="0.2">
      <c r="A448">
        <f t="shared" si="508"/>
        <v>10</v>
      </c>
      <c r="B448" s="29">
        <v>43739</v>
      </c>
      <c r="C448" s="33">
        <v>1971.471</v>
      </c>
      <c r="D448" s="12" t="str">
        <f t="shared" si="509"/>
        <v/>
      </c>
      <c r="E448" s="8">
        <f t="shared" si="510"/>
        <v>19069.320000000003</v>
      </c>
      <c r="F448" s="8">
        <f t="shared" si="511"/>
        <v>22202.99</v>
      </c>
      <c r="G448" s="33">
        <v>16376.838</v>
      </c>
      <c r="H448" s="19">
        <f t="shared" si="512"/>
        <v>15988.191666666666</v>
      </c>
      <c r="I448" s="14">
        <f t="shared" si="513"/>
        <v>496.59066666666513</v>
      </c>
      <c r="J448" s="19">
        <f t="shared" si="514"/>
        <v>1474.8803333333349</v>
      </c>
      <c r="K448" s="12" t="str">
        <f t="shared" si="515"/>
        <v/>
      </c>
      <c r="L448" s="8">
        <f t="shared" si="516"/>
        <v>16596.530666666669</v>
      </c>
      <c r="M448" s="23">
        <f t="shared" si="517"/>
        <v>19088.896000000001</v>
      </c>
      <c r="N448" s="32">
        <f t="shared" si="518"/>
        <v>0.83756502558695201</v>
      </c>
    </row>
    <row r="449" spans="1:14" x14ac:dyDescent="0.2">
      <c r="A449">
        <f t="shared" ref="A449:A450" si="519">MONTH(B449)</f>
        <v>11</v>
      </c>
      <c r="B449" s="29">
        <v>43770</v>
      </c>
      <c r="C449" s="33">
        <v>1842.1279999999999</v>
      </c>
      <c r="D449" s="12" t="str">
        <f t="shared" ref="D449:D450" si="520">IF(OR($A449=3,$A449=6,$A449=9,$A449=12),SUM(C447:C449),"")</f>
        <v/>
      </c>
      <c r="E449" s="8">
        <f t="shared" ref="E449:E450" si="521">IF(MONTH($B449)=1,C449,C449+E448)</f>
        <v>20911.448000000004</v>
      </c>
      <c r="F449" s="8">
        <f t="shared" ref="F449:F450" si="522">SUM(C438:C449)</f>
        <v>22420.079000000002</v>
      </c>
      <c r="G449" s="33">
        <v>16850.422999999999</v>
      </c>
      <c r="H449" s="19">
        <f t="shared" ref="H449:H450" si="523">AVERAGE(G447:G449)</f>
        <v>16445.396333333334</v>
      </c>
      <c r="I449" s="14">
        <f t="shared" ref="I449:I450" si="524">H449-H448</f>
        <v>457.20466666666834</v>
      </c>
      <c r="J449" s="19">
        <f t="shared" ref="J449:J450" si="525">C449-I449</f>
        <v>1384.9233333333316</v>
      </c>
      <c r="K449" s="12" t="str">
        <f t="shared" ref="K449:K450" si="526">IF(OR($A449=3,$A449=6,$A449=9,$A449=12),SUM(J447:J449),"")</f>
        <v/>
      </c>
      <c r="L449" s="8">
        <f t="shared" ref="L449:L450" si="527">IF(MONTH($B449)=1,J449,J449+L448)</f>
        <v>17981.454000000002</v>
      </c>
      <c r="M449" s="23">
        <f t="shared" ref="M449:M450" si="528">SUM(J438:J449)</f>
        <v>19145.182000000001</v>
      </c>
      <c r="N449" s="32">
        <f t="shared" ref="N449:N450" si="529">H449/M449</f>
        <v>0.85898354653057529</v>
      </c>
    </row>
    <row r="450" spans="1:14" x14ac:dyDescent="0.2">
      <c r="A450">
        <f t="shared" si="519"/>
        <v>12</v>
      </c>
      <c r="B450" s="29">
        <v>43800</v>
      </c>
      <c r="C450" s="33">
        <v>1716.8810000000001</v>
      </c>
      <c r="D450" s="12">
        <f t="shared" si="520"/>
        <v>5530.4800000000005</v>
      </c>
      <c r="E450" s="8">
        <f t="shared" si="521"/>
        <v>22628.329000000005</v>
      </c>
      <c r="F450" s="8">
        <f t="shared" si="522"/>
        <v>22628.329000000005</v>
      </c>
      <c r="G450" s="33">
        <v>17580.719000000001</v>
      </c>
      <c r="H450" s="19">
        <f t="shared" si="523"/>
        <v>16935.993333333332</v>
      </c>
      <c r="I450" s="14">
        <f t="shared" si="524"/>
        <v>490.59699999999793</v>
      </c>
      <c r="J450" s="19">
        <f t="shared" si="525"/>
        <v>1226.2840000000022</v>
      </c>
      <c r="K450" s="12">
        <f t="shared" si="526"/>
        <v>4086.0876666666691</v>
      </c>
      <c r="L450" s="8">
        <f t="shared" si="527"/>
        <v>19207.738000000005</v>
      </c>
      <c r="M450" s="23">
        <f t="shared" si="528"/>
        <v>19207.738000000005</v>
      </c>
      <c r="N450" s="32">
        <f t="shared" si="529"/>
        <v>0.88172763150628808</v>
      </c>
    </row>
    <row r="451" spans="1:14" x14ac:dyDescent="0.2">
      <c r="A451">
        <f t="shared" ref="A451:A452" si="530">MONTH(B451)</f>
        <v>1</v>
      </c>
      <c r="B451" s="29">
        <v>43831</v>
      </c>
      <c r="C451" s="33">
        <v>1887.12</v>
      </c>
      <c r="D451" s="12" t="str">
        <f t="shared" ref="D451:D452" si="531">IF(OR($A451=3,$A451=6,$A451=9,$A451=12),SUM(C449:C451),"")</f>
        <v/>
      </c>
      <c r="E451" s="8">
        <f t="shared" ref="E451:E452" si="532">IF(MONTH($B451)=1,C451,C451+E450)</f>
        <v>1887.12</v>
      </c>
      <c r="F451" s="8">
        <f t="shared" ref="F451:F452" si="533">SUM(C440:C451)</f>
        <v>22671.131000000001</v>
      </c>
      <c r="G451" s="33">
        <v>18128.34</v>
      </c>
      <c r="H451" s="19">
        <f t="shared" ref="H451:H452" si="534">AVERAGE(G449:G451)</f>
        <v>17519.827333333335</v>
      </c>
      <c r="I451" s="14">
        <f t="shared" ref="I451:I452" si="535">H451-H450</f>
        <v>583.83400000000256</v>
      </c>
      <c r="J451" s="19">
        <f t="shared" ref="J451:J452" si="536">C451-I451</f>
        <v>1303.2859999999973</v>
      </c>
      <c r="K451" s="12" t="str">
        <f t="shared" ref="K451:K452" si="537">IF(OR($A451=3,$A451=6,$A451=9,$A451=12),SUM(J449:J451),"")</f>
        <v/>
      </c>
      <c r="L451" s="8">
        <f t="shared" ref="L451:L452" si="538">IF(MONTH($B451)=1,J451,J451+L450)</f>
        <v>1303.2859999999973</v>
      </c>
      <c r="M451" s="23">
        <f t="shared" ref="M451:M452" si="539">SUM(J440:J451)</f>
        <v>19039.543666666665</v>
      </c>
      <c r="N451" s="32">
        <f t="shared" ref="N451:N452" si="540">H451/M451</f>
        <v>0.9201810526586327</v>
      </c>
    </row>
    <row r="452" spans="1:14" x14ac:dyDescent="0.2">
      <c r="A452">
        <f t="shared" si="530"/>
        <v>2</v>
      </c>
      <c r="B452" s="29">
        <v>43862</v>
      </c>
      <c r="C452" s="33">
        <v>2182.42</v>
      </c>
      <c r="D452" s="12" t="str">
        <f t="shared" si="531"/>
        <v/>
      </c>
      <c r="E452" s="8">
        <f t="shared" si="532"/>
        <v>4069.54</v>
      </c>
      <c r="F452" s="8">
        <f t="shared" si="533"/>
        <v>23141.141000000003</v>
      </c>
      <c r="G452" s="33">
        <v>18250.236000000001</v>
      </c>
      <c r="H452" s="19">
        <f t="shared" si="534"/>
        <v>17986.431666666667</v>
      </c>
      <c r="I452" s="14">
        <f t="shared" si="535"/>
        <v>466.60433333333276</v>
      </c>
      <c r="J452" s="19">
        <f t="shared" si="536"/>
        <v>1715.8156666666673</v>
      </c>
      <c r="K452" s="12" t="str">
        <f t="shared" si="537"/>
        <v/>
      </c>
      <c r="L452" s="8">
        <f t="shared" si="538"/>
        <v>3019.1016666666646</v>
      </c>
      <c r="M452" s="23">
        <f t="shared" si="539"/>
        <v>19351.875</v>
      </c>
      <c r="N452" s="32">
        <f t="shared" si="540"/>
        <v>0.9294412901419975</v>
      </c>
    </row>
    <row r="453" spans="1:14" x14ac:dyDescent="0.2">
      <c r="A453">
        <f t="shared" ref="A453:A454" si="541">MONTH(B453)</f>
        <v>3</v>
      </c>
      <c r="B453" s="29">
        <v>43891</v>
      </c>
      <c r="C453" s="33">
        <v>2193.277</v>
      </c>
      <c r="D453" s="12">
        <f t="shared" ref="D453:D454" si="542">IF(OR($A453=3,$A453=6,$A453=9,$A453=12),SUM(C451:C453),"")</f>
        <v>6262.817</v>
      </c>
      <c r="E453" s="8">
        <f t="shared" ref="E453:E454" si="543">IF(MONTH($B453)=1,C453,C453+E452)</f>
        <v>6262.817</v>
      </c>
      <c r="F453" s="8">
        <f t="shared" ref="F453:F454" si="544">SUM(C442:C453)</f>
        <v>23367.574000000001</v>
      </c>
      <c r="G453" s="33">
        <v>18560.037</v>
      </c>
      <c r="H453" s="19">
        <f t="shared" ref="H453:H454" si="545">AVERAGE(G451:G453)</f>
        <v>18312.870999999999</v>
      </c>
      <c r="I453" s="14">
        <f t="shared" ref="I453:I454" si="546">H453-H452</f>
        <v>326.43933333333189</v>
      </c>
      <c r="J453" s="19">
        <f t="shared" ref="J453:J454" si="547">C453-I453</f>
        <v>1866.8376666666682</v>
      </c>
      <c r="K453" s="12">
        <f t="shared" ref="K453:K454" si="548">IF(OR($A453=3,$A453=6,$A453=9,$A453=12),SUM(J451:J453),"")</f>
        <v>4885.9393333333328</v>
      </c>
      <c r="L453" s="8">
        <f t="shared" ref="L453:L454" si="549">IF(MONTH($B453)=1,J453,J453+L452)</f>
        <v>4885.9393333333328</v>
      </c>
      <c r="M453" s="23">
        <f t="shared" ref="M453:M454" si="550">SUM(J442:J453)</f>
        <v>19379.222666666668</v>
      </c>
      <c r="N453" s="32">
        <f t="shared" ref="N453:N454" si="551">H453/M453</f>
        <v>0.94497448710877074</v>
      </c>
    </row>
    <row r="454" spans="1:14" x14ac:dyDescent="0.2">
      <c r="A454">
        <f t="shared" si="541"/>
        <v>4</v>
      </c>
      <c r="B454" s="29">
        <v>43922</v>
      </c>
      <c r="C454" s="33">
        <v>2422.933</v>
      </c>
      <c r="D454" s="12" t="str">
        <f t="shared" si="542"/>
        <v/>
      </c>
      <c r="E454" s="8">
        <f t="shared" si="543"/>
        <v>8685.75</v>
      </c>
      <c r="F454" s="8">
        <f t="shared" si="544"/>
        <v>24013.677</v>
      </c>
      <c r="G454" s="33">
        <v>18666.192999999999</v>
      </c>
      <c r="H454" s="19">
        <f t="shared" si="545"/>
        <v>18492.155333333332</v>
      </c>
      <c r="I454" s="14">
        <f t="shared" si="546"/>
        <v>179.28433333333305</v>
      </c>
      <c r="J454" s="19">
        <f t="shared" si="547"/>
        <v>2243.6486666666669</v>
      </c>
      <c r="K454" s="12" t="str">
        <f t="shared" si="548"/>
        <v/>
      </c>
      <c r="L454" s="8">
        <f t="shared" si="549"/>
        <v>7129.5879999999997</v>
      </c>
      <c r="M454" s="23">
        <f t="shared" si="550"/>
        <v>19971.344333333334</v>
      </c>
      <c r="N454" s="32">
        <f t="shared" si="551"/>
        <v>0.92593443008585308</v>
      </c>
    </row>
    <row r="455" spans="1:14" x14ac:dyDescent="0.2">
      <c r="A455">
        <f t="shared" ref="A455:A456" si="552">MONTH(B455)</f>
        <v>5</v>
      </c>
      <c r="B455" s="29">
        <v>43952</v>
      </c>
      <c r="C455" s="33">
        <v>2233.348</v>
      </c>
      <c r="D455" s="12" t="str">
        <f t="shared" ref="D455:D456" si="553">IF(OR($A455=3,$A455=6,$A455=9,$A455=12),SUM(C453:C455),"")</f>
        <v/>
      </c>
      <c r="E455" s="8">
        <f t="shared" ref="E455:E456" si="554">IF(MONTH($B455)=1,C455,C455+E454)</f>
        <v>10919.098</v>
      </c>
      <c r="F455" s="8">
        <f t="shared" ref="F455:F456" si="555">SUM(C444:C455)</f>
        <v>24210.876000000004</v>
      </c>
      <c r="G455" s="33">
        <v>18605.159</v>
      </c>
      <c r="H455" s="19">
        <f t="shared" ref="H455:H456" si="556">AVERAGE(G453:G455)</f>
        <v>18610.463</v>
      </c>
      <c r="I455" s="14">
        <f t="shared" ref="I455:I456" si="557">H455-H454</f>
        <v>118.3076666666675</v>
      </c>
      <c r="J455" s="19">
        <f t="shared" ref="J455:J456" si="558">C455-I455</f>
        <v>2115.0403333333325</v>
      </c>
      <c r="K455" s="12" t="str">
        <f t="shared" ref="K455:K456" si="559">IF(OR($A455=3,$A455=6,$A455=9,$A455=12),SUM(J453:J455),"")</f>
        <v/>
      </c>
      <c r="L455" s="8">
        <f t="shared" ref="L455:L456" si="560">IF(MONTH($B455)=1,J455,J455+L454)</f>
        <v>9244.6283333333322</v>
      </c>
      <c r="M455" s="23">
        <f t="shared" ref="M455:M456" si="561">SUM(J444:J455)</f>
        <v>20105.637333333332</v>
      </c>
      <c r="N455" s="32">
        <f t="shared" ref="N455:N456" si="562">H455/M455</f>
        <v>0.92563407423775279</v>
      </c>
    </row>
    <row r="456" spans="1:14" x14ac:dyDescent="0.2">
      <c r="A456">
        <f t="shared" si="552"/>
        <v>6</v>
      </c>
      <c r="B456" s="29">
        <v>43983</v>
      </c>
      <c r="C456" s="33">
        <v>1940.318</v>
      </c>
      <c r="D456" s="12">
        <f t="shared" si="553"/>
        <v>6596.5990000000002</v>
      </c>
      <c r="E456" s="8">
        <f t="shared" si="554"/>
        <v>12859.415999999999</v>
      </c>
      <c r="F456" s="8">
        <f t="shared" si="555"/>
        <v>24286.059000000001</v>
      </c>
      <c r="G456" s="33">
        <v>18220.260999999999</v>
      </c>
      <c r="H456" s="19">
        <f t="shared" si="556"/>
        <v>18497.204333333331</v>
      </c>
      <c r="I456" s="14">
        <f t="shared" si="557"/>
        <v>-113.25866666666843</v>
      </c>
      <c r="J456" s="19">
        <f t="shared" si="558"/>
        <v>2053.5766666666686</v>
      </c>
      <c r="K456" s="12">
        <f t="shared" si="559"/>
        <v>6412.265666666668</v>
      </c>
      <c r="L456" s="8">
        <f t="shared" si="560"/>
        <v>11298.205000000002</v>
      </c>
      <c r="M456" s="23">
        <f t="shared" si="561"/>
        <v>20431.423333333332</v>
      </c>
      <c r="N456" s="32">
        <f t="shared" si="562"/>
        <v>0.90533116717109119</v>
      </c>
    </row>
    <row r="457" spans="1:14" x14ac:dyDescent="0.2">
      <c r="A457">
        <f t="shared" ref="A457:A458" si="563">MONTH(B457)</f>
        <v>7</v>
      </c>
      <c r="B457" s="29">
        <v>44013</v>
      </c>
      <c r="C457" s="33">
        <v>2126.3049999999998</v>
      </c>
      <c r="D457" s="12" t="str">
        <f t="shared" ref="D457:D458" si="564">IF(OR($A457=3,$A457=6,$A457=9,$A457=12),SUM(C455:C457),"")</f>
        <v/>
      </c>
      <c r="E457" s="8">
        <f t="shared" ref="E457:E458" si="565">IF(MONTH($B457)=1,C457,C457+E456)</f>
        <v>14985.721</v>
      </c>
      <c r="F457" s="8">
        <f t="shared" ref="F457:F458" si="566">SUM(C446:C457)</f>
        <v>24562.396999999997</v>
      </c>
      <c r="G457" s="33">
        <v>18359.448</v>
      </c>
      <c r="H457" s="19">
        <f t="shared" ref="H457:H458" si="567">AVERAGE(G455:G457)</f>
        <v>18394.956000000002</v>
      </c>
      <c r="I457" s="14">
        <f t="shared" ref="I457:I458" si="568">H457-H456</f>
        <v>-102.24833333332936</v>
      </c>
      <c r="J457" s="19">
        <f t="shared" ref="J457:J458" si="569">C457-I457</f>
        <v>2228.5533333333292</v>
      </c>
      <c r="K457" s="12" t="str">
        <f t="shared" ref="K457:K458" si="570">IF(OR($A457=3,$A457=6,$A457=9,$A457=12),SUM(J455:J457),"")</f>
        <v/>
      </c>
      <c r="L457" s="8">
        <f t="shared" ref="L457:L458" si="571">IF(MONTH($B457)=1,J457,J457+L456)</f>
        <v>13526.758333333331</v>
      </c>
      <c r="M457" s="23">
        <f t="shared" ref="M457:M458" si="572">SUM(J446:J457)</f>
        <v>20911.300666666662</v>
      </c>
      <c r="N457" s="32">
        <f t="shared" ref="N457:N458" si="573">H457/M457</f>
        <v>0.8796657985661408</v>
      </c>
    </row>
    <row r="458" spans="1:14" x14ac:dyDescent="0.2">
      <c r="A458">
        <f t="shared" si="563"/>
        <v>8</v>
      </c>
      <c r="B458" s="29">
        <v>44044</v>
      </c>
      <c r="C458" s="33">
        <v>2047.8969999999999</v>
      </c>
      <c r="D458" s="12" t="str">
        <f t="shared" si="564"/>
        <v/>
      </c>
      <c r="E458" s="8">
        <f t="shared" si="565"/>
        <v>17033.617999999999</v>
      </c>
      <c r="F458" s="8">
        <f t="shared" si="566"/>
        <v>24499.274000000001</v>
      </c>
      <c r="G458" s="33">
        <v>18498.61</v>
      </c>
      <c r="H458" s="19">
        <f t="shared" si="567"/>
        <v>18359.439666666669</v>
      </c>
      <c r="I458" s="14">
        <f t="shared" si="568"/>
        <v>-35.516333333333023</v>
      </c>
      <c r="J458" s="19">
        <f t="shared" si="569"/>
        <v>2083.413333333333</v>
      </c>
      <c r="K458" s="12" t="str">
        <f t="shared" si="570"/>
        <v/>
      </c>
      <c r="L458" s="8">
        <f t="shared" si="571"/>
        <v>15610.171666666665</v>
      </c>
      <c r="M458" s="23">
        <f t="shared" si="572"/>
        <v>21171.845333333335</v>
      </c>
      <c r="N458" s="32">
        <f t="shared" si="573"/>
        <v>0.86716294104799818</v>
      </c>
    </row>
    <row r="459" spans="1:14" x14ac:dyDescent="0.2">
      <c r="A459">
        <f t="shared" ref="A459:A460" si="574">MONTH(B459)</f>
        <v>9</v>
      </c>
      <c r="B459" s="29">
        <v>44075</v>
      </c>
      <c r="C459" s="33">
        <v>1853.787</v>
      </c>
      <c r="D459" s="12">
        <f t="shared" ref="D459:D460" si="575">IF(OR($A459=3,$A459=6,$A459=9,$A459=12),SUM(C457:C459),"")</f>
        <v>6027.9889999999996</v>
      </c>
      <c r="E459" s="8">
        <f t="shared" ref="E459:E460" si="576">IF(MONTH($B459)=1,C459,C459+E458)</f>
        <v>18887.404999999999</v>
      </c>
      <c r="F459" s="8">
        <f t="shared" ref="F459:F460" si="577">SUM(C448:C459)</f>
        <v>24417.885000000002</v>
      </c>
      <c r="G459" s="33">
        <v>18863.905999999999</v>
      </c>
      <c r="H459" s="19">
        <f t="shared" ref="H459:H460" si="578">AVERAGE(G457:G459)</f>
        <v>18573.988000000001</v>
      </c>
      <c r="I459" s="14">
        <f t="shared" ref="I459:I460" si="579">H459-H458</f>
        <v>214.54833333333227</v>
      </c>
      <c r="J459" s="19">
        <f t="shared" ref="J459:J460" si="580">C459-I459</f>
        <v>1639.2386666666678</v>
      </c>
      <c r="K459" s="12">
        <f t="shared" ref="K459:K460" si="581">IF(OR($A459=3,$A459=6,$A459=9,$A459=12),SUM(J457:J459),"")</f>
        <v>5951.2053333333297</v>
      </c>
      <c r="L459" s="8">
        <f t="shared" ref="L459:L460" si="582">IF(MONTH($B459)=1,J459,J459+L458)</f>
        <v>17249.410333333333</v>
      </c>
      <c r="M459" s="23">
        <f t="shared" ref="M459:M460" si="583">SUM(J448:J459)</f>
        <v>21335.498000000003</v>
      </c>
      <c r="N459" s="32">
        <f t="shared" ref="N459:N460" si="584">H459/M459</f>
        <v>0.87056735211898961</v>
      </c>
    </row>
    <row r="460" spans="1:14" x14ac:dyDescent="0.2">
      <c r="A460">
        <f t="shared" si="574"/>
        <v>10</v>
      </c>
      <c r="B460" s="29">
        <v>44105</v>
      </c>
      <c r="C460" s="33">
        <v>2068.3020000000001</v>
      </c>
      <c r="D460" s="12" t="str">
        <f t="shared" si="575"/>
        <v/>
      </c>
      <c r="E460" s="8">
        <f t="shared" si="576"/>
        <v>20955.706999999999</v>
      </c>
      <c r="F460" s="8">
        <f t="shared" si="577"/>
        <v>24514.716000000004</v>
      </c>
      <c r="G460" s="33">
        <v>19224.411</v>
      </c>
      <c r="H460" s="19">
        <f t="shared" si="578"/>
        <v>18862.309000000001</v>
      </c>
      <c r="I460" s="14">
        <f t="shared" si="579"/>
        <v>288.32099999999991</v>
      </c>
      <c r="J460" s="19">
        <f t="shared" si="580"/>
        <v>1779.9810000000002</v>
      </c>
      <c r="K460" s="12" t="str">
        <f t="shared" si="581"/>
        <v/>
      </c>
      <c r="L460" s="8">
        <f t="shared" si="582"/>
        <v>19029.391333333333</v>
      </c>
      <c r="M460" s="23">
        <f t="shared" si="583"/>
        <v>21640.598666666665</v>
      </c>
      <c r="N460" s="32">
        <f t="shared" si="584"/>
        <v>0.87161678336810045</v>
      </c>
    </row>
    <row r="461" spans="1:14" x14ac:dyDescent="0.2">
      <c r="A461">
        <f t="shared" ref="A461:A462" si="585">MONTH(B461)</f>
        <v>11</v>
      </c>
      <c r="B461" s="29">
        <v>44136</v>
      </c>
      <c r="C461" s="33">
        <v>1621.4880000000001</v>
      </c>
      <c r="D461" s="12" t="str">
        <f t="shared" ref="D461:D462" si="586">IF(OR($A461=3,$A461=6,$A461=9,$A461=12),SUM(C459:C461),"")</f>
        <v/>
      </c>
      <c r="E461" s="8">
        <f t="shared" ref="E461:E462" si="587">IF(MONTH($B461)=1,C461,C461+E460)</f>
        <v>22577.195</v>
      </c>
      <c r="F461" s="8">
        <f t="shared" ref="F461:F462" si="588">SUM(C450:C461)</f>
        <v>24294.076000000001</v>
      </c>
      <c r="G461" s="33">
        <v>19688.367999999999</v>
      </c>
      <c r="H461" s="19">
        <f t="shared" ref="H461:H462" si="589">AVERAGE(G459:G461)</f>
        <v>19258.895</v>
      </c>
      <c r="I461" s="14">
        <f t="shared" ref="I461:I462" si="590">H461-H460</f>
        <v>396.58599999999933</v>
      </c>
      <c r="J461" s="19">
        <f t="shared" ref="J461:J462" si="591">C461-I461</f>
        <v>1224.9020000000007</v>
      </c>
      <c r="K461" s="12" t="str">
        <f t="shared" ref="K461:K462" si="592">IF(OR($A461=3,$A461=6,$A461=9,$A461=12),SUM(J459:J461),"")</f>
        <v/>
      </c>
      <c r="L461" s="8">
        <f t="shared" ref="L461:L462" si="593">IF(MONTH($B461)=1,J461,J461+L460)</f>
        <v>20254.293333333335</v>
      </c>
      <c r="M461" s="23">
        <f t="shared" ref="M461:M462" si="594">SUM(J450:J461)</f>
        <v>21480.577333333338</v>
      </c>
      <c r="N461" s="32">
        <f t="shared" ref="N461:N462" si="595">H461/M461</f>
        <v>0.89657250366889563</v>
      </c>
    </row>
    <row r="462" spans="1:14" x14ac:dyDescent="0.2">
      <c r="A462">
        <f t="shared" si="585"/>
        <v>12</v>
      </c>
      <c r="B462" s="29">
        <v>44166</v>
      </c>
      <c r="C462" s="33">
        <v>1356.3879999999999</v>
      </c>
      <c r="D462" s="12">
        <f t="shared" si="586"/>
        <v>5046.1779999999999</v>
      </c>
      <c r="E462" s="8">
        <f t="shared" si="587"/>
        <v>23933.582999999999</v>
      </c>
      <c r="F462" s="8">
        <f t="shared" si="588"/>
        <v>23933.582999999999</v>
      </c>
      <c r="G462" s="33">
        <v>20470.561000000002</v>
      </c>
      <c r="H462" s="19">
        <f t="shared" si="589"/>
        <v>19794.446666666667</v>
      </c>
      <c r="I462" s="14">
        <f t="shared" si="590"/>
        <v>535.55166666666628</v>
      </c>
      <c r="J462" s="19">
        <f t="shared" si="591"/>
        <v>820.83633333333364</v>
      </c>
      <c r="K462" s="12">
        <f t="shared" si="592"/>
        <v>3825.7193333333344</v>
      </c>
      <c r="L462" s="8">
        <f t="shared" si="593"/>
        <v>21075.129666666668</v>
      </c>
      <c r="M462" s="23">
        <f t="shared" si="594"/>
        <v>21075.129666666668</v>
      </c>
      <c r="N462" s="32">
        <f t="shared" si="595"/>
        <v>0.93923249724885038</v>
      </c>
    </row>
    <row r="463" spans="1:14" x14ac:dyDescent="0.2">
      <c r="A463">
        <f t="shared" ref="A463:A464" si="596">MONTH(B463)</f>
        <v>1</v>
      </c>
      <c r="B463" s="29">
        <v>44197</v>
      </c>
      <c r="C463" s="33">
        <v>1796.3</v>
      </c>
      <c r="D463" s="12" t="str">
        <f t="shared" ref="D463:D464" si="597">IF(OR($A463=3,$A463=6,$A463=9,$A463=12),SUM(C461:C463),"")</f>
        <v/>
      </c>
      <c r="E463" s="8">
        <f t="shared" ref="E463:E464" si="598">IF(MONTH($B463)=1,C463,C463+E462)</f>
        <v>1796.3</v>
      </c>
      <c r="F463" s="8">
        <f t="shared" ref="F463:F464" si="599">SUM(C452:C463)</f>
        <v>23842.762999999999</v>
      </c>
      <c r="G463" s="33">
        <v>20747.464</v>
      </c>
      <c r="H463" s="19">
        <f t="shared" ref="H463:H464" si="600">AVERAGE(G461:G463)</f>
        <v>20302.131000000001</v>
      </c>
      <c r="I463" s="14">
        <f t="shared" ref="I463:I464" si="601">H463-H462</f>
        <v>507.68433333333451</v>
      </c>
      <c r="J463" s="19">
        <f t="shared" ref="J463:J464" si="602">C463-I463</f>
        <v>1288.6156666666654</v>
      </c>
      <c r="K463" s="12" t="str">
        <f t="shared" ref="K463:K464" si="603">IF(OR($A463=3,$A463=6,$A463=9,$A463=12),SUM(J461:J463),"")</f>
        <v/>
      </c>
      <c r="L463" s="8">
        <f t="shared" ref="L463:L464" si="604">IF(MONTH($B463)=1,J463,J463+L462)</f>
        <v>1288.6156666666654</v>
      </c>
      <c r="M463" s="23">
        <f t="shared" ref="M463:M464" si="605">SUM(J452:J463)</f>
        <v>21060.459333333332</v>
      </c>
      <c r="N463" s="32">
        <f t="shared" ref="N463:N464" si="606">H463/M463</f>
        <v>0.96399279230661927</v>
      </c>
    </row>
    <row r="464" spans="1:14" x14ac:dyDescent="0.2">
      <c r="A464">
        <f t="shared" si="596"/>
        <v>2</v>
      </c>
      <c r="B464" s="29">
        <v>44228</v>
      </c>
      <c r="C464" s="33">
        <v>1774.452</v>
      </c>
      <c r="D464" s="12" t="str">
        <f t="shared" si="597"/>
        <v/>
      </c>
      <c r="E464" s="8">
        <f t="shared" si="598"/>
        <v>3570.752</v>
      </c>
      <c r="F464" s="8">
        <f t="shared" si="599"/>
        <v>23434.795000000002</v>
      </c>
      <c r="G464" s="33">
        <v>20967.580999999998</v>
      </c>
      <c r="H464" s="19">
        <f t="shared" si="600"/>
        <v>20728.535333333333</v>
      </c>
      <c r="I464" s="14">
        <f t="shared" si="601"/>
        <v>426.40433333333203</v>
      </c>
      <c r="J464" s="19">
        <f t="shared" si="602"/>
        <v>1348.047666666668</v>
      </c>
      <c r="K464" s="12" t="str">
        <f t="shared" si="603"/>
        <v/>
      </c>
      <c r="L464" s="8">
        <f t="shared" si="604"/>
        <v>2636.6633333333334</v>
      </c>
      <c r="M464" s="23">
        <f t="shared" si="605"/>
        <v>20692.691333333336</v>
      </c>
      <c r="N464" s="32">
        <f t="shared" si="606"/>
        <v>1.0017322058026477</v>
      </c>
    </row>
    <row r="465" spans="1:14" x14ac:dyDescent="0.2">
      <c r="A465">
        <f t="shared" ref="A465:A466" si="607">MONTH(B465)</f>
        <v>3</v>
      </c>
      <c r="B465" s="29">
        <v>44256</v>
      </c>
      <c r="C465" s="33">
        <v>1873.3050000000001</v>
      </c>
      <c r="D465" s="12">
        <f t="shared" ref="D465:D466" si="608">IF(OR($A465=3,$A465=6,$A465=9,$A465=12),SUM(C463:C465),"")</f>
        <v>5444.0569999999998</v>
      </c>
      <c r="E465" s="8">
        <f t="shared" ref="E465:E466" si="609">IF(MONTH($B465)=1,C465,C465+E464)</f>
        <v>5444.0569999999998</v>
      </c>
      <c r="F465" s="8">
        <f t="shared" ref="F465:F466" si="610">SUM(C454:C465)</f>
        <v>23114.823</v>
      </c>
      <c r="G465" s="33">
        <v>20667.620999999999</v>
      </c>
      <c r="H465" s="19">
        <f t="shared" ref="H465:H466" si="611">AVERAGE(G463:G465)</f>
        <v>20794.221999999998</v>
      </c>
      <c r="I465" s="14">
        <f t="shared" ref="I465:I466" si="612">H465-H464</f>
        <v>65.686666666664678</v>
      </c>
      <c r="J465" s="19">
        <f t="shared" ref="J465:J466" si="613">C465-I465</f>
        <v>1807.6183333333354</v>
      </c>
      <c r="K465" s="12">
        <f t="shared" ref="K465:K466" si="614">IF(OR($A465=3,$A465=6,$A465=9,$A465=12),SUM(J463:J465),"")</f>
        <v>4444.2816666666686</v>
      </c>
      <c r="L465" s="8">
        <f t="shared" ref="L465:L466" si="615">IF(MONTH($B465)=1,J465,J465+L464)</f>
        <v>4444.2816666666686</v>
      </c>
      <c r="M465" s="23">
        <f t="shared" ref="M465:M466" si="616">SUM(J454:J465)</f>
        <v>20633.472000000002</v>
      </c>
      <c r="N465" s="32">
        <f t="shared" ref="N465:N466" si="617">H465/M465</f>
        <v>1.0077907392415584</v>
      </c>
    </row>
    <row r="466" spans="1:14" x14ac:dyDescent="0.2">
      <c r="A466">
        <f t="shared" si="607"/>
        <v>4</v>
      </c>
      <c r="B466" s="29">
        <v>44287</v>
      </c>
      <c r="C466" s="33">
        <v>2024.039</v>
      </c>
      <c r="D466" s="12" t="str">
        <f t="shared" si="608"/>
        <v/>
      </c>
      <c r="E466" s="8">
        <f t="shared" si="609"/>
        <v>7468.0959999999995</v>
      </c>
      <c r="F466" s="8">
        <f t="shared" si="610"/>
        <v>22715.929</v>
      </c>
      <c r="G466" s="33">
        <v>20836.638999999999</v>
      </c>
      <c r="H466" s="19">
        <f t="shared" si="611"/>
        <v>20823.947</v>
      </c>
      <c r="I466" s="14">
        <f t="shared" si="612"/>
        <v>29.725000000002183</v>
      </c>
      <c r="J466" s="19">
        <f t="shared" si="613"/>
        <v>1994.3139999999978</v>
      </c>
      <c r="K466" s="12" t="str">
        <f t="shared" si="614"/>
        <v/>
      </c>
      <c r="L466" s="8">
        <f t="shared" si="615"/>
        <v>6438.5956666666661</v>
      </c>
      <c r="M466" s="23">
        <f t="shared" si="616"/>
        <v>20384.137333333332</v>
      </c>
      <c r="N466" s="32">
        <f t="shared" si="617"/>
        <v>1.021576074546332</v>
      </c>
    </row>
    <row r="467" spans="1:14" x14ac:dyDescent="0.2">
      <c r="A467">
        <f t="shared" ref="A467:A468" si="618">MONTH(B467)</f>
        <v>5</v>
      </c>
      <c r="B467" s="29">
        <v>44317</v>
      </c>
      <c r="C467" s="33">
        <v>1863.5050000000001</v>
      </c>
      <c r="D467" s="12" t="str">
        <f t="shared" ref="D467:D468" si="619">IF(OR($A467=3,$A467=6,$A467=9,$A467=12),SUM(C465:C467),"")</f>
        <v/>
      </c>
      <c r="E467" s="8">
        <f t="shared" ref="E467:E468" si="620">IF(MONTH($B467)=1,C467,C467+E466)</f>
        <v>9331.6009999999987</v>
      </c>
      <c r="F467" s="8">
        <f t="shared" ref="F467:F468" si="621">SUM(C456:C467)</f>
        <v>22346.086000000003</v>
      </c>
      <c r="G467" s="33">
        <v>20522.065999999999</v>
      </c>
      <c r="H467" s="19">
        <f t="shared" ref="H467:H468" si="622">AVERAGE(G465:G467)</f>
        <v>20675.441999999999</v>
      </c>
      <c r="I467" s="14">
        <f t="shared" ref="I467:I468" si="623">H467-H466</f>
        <v>-148.50500000000102</v>
      </c>
      <c r="J467" s="19">
        <f t="shared" ref="J467:J468" si="624">C467-I467</f>
        <v>2012.0100000000011</v>
      </c>
      <c r="K467" s="12" t="str">
        <f t="shared" ref="K467:K468" si="625">IF(OR($A467=3,$A467=6,$A467=9,$A467=12),SUM(J465:J467),"")</f>
        <v/>
      </c>
      <c r="L467" s="8">
        <f t="shared" ref="L467:L468" si="626">IF(MONTH($B467)=1,J467,J467+L466)</f>
        <v>8450.6056666666664</v>
      </c>
      <c r="M467" s="23">
        <f t="shared" ref="M467:M468" si="627">SUM(J456:J467)</f>
        <v>20281.107</v>
      </c>
      <c r="N467" s="32">
        <f t="shared" ref="N467:N468" si="628">H467/M467</f>
        <v>1.0194434652901343</v>
      </c>
    </row>
    <row r="468" spans="1:14" x14ac:dyDescent="0.2">
      <c r="A468">
        <f t="shared" si="618"/>
        <v>6</v>
      </c>
      <c r="B468" s="29">
        <v>44348</v>
      </c>
      <c r="C468" s="33">
        <v>1749.9190000000001</v>
      </c>
      <c r="D468" s="12">
        <f t="shared" si="619"/>
        <v>5637.4629999999997</v>
      </c>
      <c r="E468" s="8">
        <f t="shared" si="620"/>
        <v>11081.519999999999</v>
      </c>
      <c r="F468" s="8">
        <f t="shared" si="621"/>
        <v>22155.686999999998</v>
      </c>
      <c r="G468" s="33">
        <v>20324.222000000002</v>
      </c>
      <c r="H468" s="19">
        <f t="shared" si="622"/>
        <v>20560.975666666669</v>
      </c>
      <c r="I468" s="14">
        <f t="shared" si="623"/>
        <v>-114.46633333333011</v>
      </c>
      <c r="J468" s="19">
        <f t="shared" si="624"/>
        <v>1864.3853333333302</v>
      </c>
      <c r="K468" s="12">
        <f t="shared" si="625"/>
        <v>5870.7093333333287</v>
      </c>
      <c r="L468" s="8">
        <f t="shared" si="626"/>
        <v>10314.990999999996</v>
      </c>
      <c r="M468" s="23">
        <f t="shared" si="627"/>
        <v>20091.91566666666</v>
      </c>
      <c r="N468" s="32">
        <f t="shared" si="628"/>
        <v>1.0233457081834261</v>
      </c>
    </row>
    <row r="469" spans="1:14" x14ac:dyDescent="0.2">
      <c r="A469">
        <f t="shared" ref="A469" si="629">MONTH(B469)</f>
        <v>7</v>
      </c>
      <c r="B469" s="29">
        <v>44378</v>
      </c>
      <c r="C469" s="33">
        <v>1739.28</v>
      </c>
      <c r="D469" s="12" t="str">
        <f t="shared" ref="D469" si="630">IF(OR($A469=3,$A469=6,$A469=9,$A469=12),SUM(C467:C469),"")</f>
        <v/>
      </c>
      <c r="E469" s="8">
        <f t="shared" ref="E469" si="631">IF(MONTH($B469)=1,C469,C469+E468)</f>
        <v>12820.8</v>
      </c>
      <c r="F469" s="8">
        <f t="shared" ref="F469" si="632">SUM(C458:C469)</f>
        <v>21768.662</v>
      </c>
      <c r="G469" s="33">
        <v>20042.403999999999</v>
      </c>
      <c r="H469" s="19">
        <f t="shared" ref="H469" si="633">AVERAGE(G467:G469)</f>
        <v>20296.230666666666</v>
      </c>
      <c r="I469" s="14">
        <f t="shared" ref="I469" si="634">H469-H468</f>
        <v>-264.74500000000262</v>
      </c>
      <c r="J469" s="19">
        <f t="shared" ref="J469" si="635">C469-I469</f>
        <v>2004.0250000000026</v>
      </c>
      <c r="K469" s="12" t="str">
        <f t="shared" ref="K469" si="636">IF(OR($A469=3,$A469=6,$A469=9,$A469=12),SUM(J467:J469),"")</f>
        <v/>
      </c>
      <c r="L469" s="8">
        <f t="shared" ref="L469" si="637">IF(MONTH($B469)=1,J469,J469+L468)</f>
        <v>12319.016</v>
      </c>
      <c r="M469" s="23">
        <f t="shared" ref="M469" si="638">SUM(J458:J469)</f>
        <v>19867.387333333336</v>
      </c>
      <c r="N469" s="32">
        <f t="shared" ref="N469" si="639">H469/M469</f>
        <v>1.0215852908154572</v>
      </c>
    </row>
  </sheetData>
  <sheetProtection password="C51A" sheet="1" objects="1" scenarios="1"/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2015-03-02T01:06:02Z</cp:lastPrinted>
  <dcterms:created xsi:type="dcterms:W3CDTF">2001-12-23T14:07:27Z</dcterms:created>
  <dcterms:modified xsi:type="dcterms:W3CDTF">2025-08-28T00:18:50Z</dcterms:modified>
</cp:coreProperties>
</file>