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4" i="2" l="1"/>
  <c r="I434" i="2" s="1"/>
  <c r="J434" i="2" s="1"/>
  <c r="K434" i="2"/>
  <c r="D434" i="2"/>
  <c r="E434" i="2"/>
  <c r="F434" i="2"/>
  <c r="A434" i="2"/>
  <c r="M434" i="2" l="1"/>
  <c r="N434" i="2" s="1"/>
  <c r="L434" i="2"/>
  <c r="H433" i="2"/>
  <c r="I433" i="2" s="1"/>
  <c r="J433" i="2" s="1"/>
  <c r="K433" i="2"/>
  <c r="D433" i="2"/>
  <c r="E433" i="2"/>
  <c r="F433" i="2"/>
  <c r="A433" i="2"/>
  <c r="L433" i="2" l="1"/>
  <c r="M433" i="2"/>
  <c r="N433" i="2" s="1"/>
  <c r="H432" i="2"/>
  <c r="I432" i="2" s="1"/>
  <c r="J432" i="2" s="1"/>
  <c r="D432" i="2"/>
  <c r="E432" i="2"/>
  <c r="F432" i="2"/>
  <c r="A432" i="2"/>
  <c r="M432" i="2" l="1"/>
  <c r="N432" i="2" s="1"/>
  <c r="K432" i="2"/>
  <c r="L432" i="2"/>
  <c r="H431" i="2"/>
  <c r="I431" i="2" s="1"/>
  <c r="J431" i="2" s="1"/>
  <c r="K431" i="2"/>
  <c r="D431" i="2"/>
  <c r="E431" i="2"/>
  <c r="F431" i="2"/>
  <c r="A431" i="2"/>
  <c r="L431" i="2" l="1"/>
  <c r="M431" i="2"/>
  <c r="N431" i="2" s="1"/>
  <c r="H430" i="2"/>
  <c r="I430" i="2" s="1"/>
  <c r="J430" i="2" s="1"/>
  <c r="K430" i="2"/>
  <c r="D430" i="2"/>
  <c r="E430" i="2"/>
  <c r="F430" i="2"/>
  <c r="A430" i="2"/>
  <c r="L430" i="2" l="1"/>
  <c r="M430" i="2"/>
  <c r="N430" i="2" s="1"/>
  <c r="H429" i="2"/>
  <c r="I429" i="2" s="1"/>
  <c r="J429" i="2" s="1"/>
  <c r="D429" i="2"/>
  <c r="E429" i="2"/>
  <c r="F429" i="2"/>
  <c r="A429" i="2"/>
  <c r="K429" i="2" l="1"/>
  <c r="L429" i="2"/>
  <c r="M429" i="2"/>
  <c r="N429" i="2" s="1"/>
  <c r="H428" i="2"/>
  <c r="K428" i="2"/>
  <c r="D428" i="2"/>
  <c r="E428" i="2"/>
  <c r="F428" i="2"/>
  <c r="A428" i="2"/>
  <c r="I428" i="2" l="1"/>
  <c r="J428" i="2" s="1"/>
  <c r="H427" i="2"/>
  <c r="K427" i="2"/>
  <c r="D427" i="2"/>
  <c r="E427" i="2"/>
  <c r="F427" i="2"/>
  <c r="A427" i="2"/>
  <c r="L428" i="2" l="1"/>
  <c r="M428" i="2"/>
  <c r="N428" i="2" s="1"/>
  <c r="I427" i="2"/>
  <c r="J427" i="2" s="1"/>
  <c r="H426" i="2"/>
  <c r="I426" i="2" s="1"/>
  <c r="J426" i="2" s="1"/>
  <c r="D426" i="2"/>
  <c r="E426" i="2"/>
  <c r="F426" i="2"/>
  <c r="A426" i="2"/>
  <c r="M427" i="2" l="1"/>
  <c r="N427" i="2" s="1"/>
  <c r="L427" i="2"/>
  <c r="K426" i="2"/>
  <c r="L426" i="2"/>
  <c r="M426" i="2"/>
  <c r="N426" i="2"/>
  <c r="H425" i="2"/>
  <c r="I425" i="2" s="1"/>
  <c r="J425" i="2" s="1"/>
  <c r="K425" i="2"/>
  <c r="D425" i="2"/>
  <c r="E425" i="2"/>
  <c r="F425" i="2"/>
  <c r="A425" i="2"/>
  <c r="L425" i="2" l="1"/>
  <c r="M425" i="2"/>
  <c r="N425" i="2"/>
  <c r="H424" i="2"/>
  <c r="I424" i="2"/>
  <c r="J424" i="2"/>
  <c r="K424" i="2"/>
  <c r="L424" i="2"/>
  <c r="M424" i="2"/>
  <c r="N424" i="2" s="1"/>
  <c r="D424" i="2"/>
  <c r="E424" i="2"/>
  <c r="F424" i="2"/>
  <c r="A424" i="2"/>
  <c r="H423" i="2" l="1"/>
  <c r="I423" i="2" s="1"/>
  <c r="J423" i="2" s="1"/>
  <c r="D423" i="2"/>
  <c r="E423" i="2"/>
  <c r="F423" i="2"/>
  <c r="A423" i="2"/>
  <c r="K423" i="2" l="1"/>
  <c r="M423" i="2"/>
  <c r="N423" i="2" s="1"/>
  <c r="L423" i="2"/>
  <c r="H422" i="2"/>
  <c r="I422" i="2" s="1"/>
  <c r="J422" i="2" s="1"/>
  <c r="K422" i="2"/>
  <c r="D422" i="2"/>
  <c r="E422" i="2"/>
  <c r="F422" i="2"/>
  <c r="A422" i="2"/>
  <c r="L422" i="2" l="1"/>
  <c r="M422" i="2"/>
  <c r="N422" i="2" s="1"/>
  <c r="H421" i="2"/>
  <c r="I421" i="2" s="1"/>
  <c r="J421" i="2" s="1"/>
  <c r="K421" i="2"/>
  <c r="D421" i="2"/>
  <c r="E421" i="2"/>
  <c r="F421" i="2"/>
  <c r="A421" i="2"/>
  <c r="M421" i="2" l="1"/>
  <c r="N421" i="2" s="1"/>
  <c r="L421" i="2"/>
  <c r="H420" i="2"/>
  <c r="I420" i="2" s="1"/>
  <c r="J420" i="2" s="1"/>
  <c r="D420" i="2"/>
  <c r="E420" i="2"/>
  <c r="F420" i="2"/>
  <c r="A420" i="2"/>
  <c r="K420" i="2" l="1"/>
  <c r="L420" i="2"/>
  <c r="M420" i="2"/>
  <c r="N420" i="2"/>
  <c r="H419" i="2"/>
  <c r="I419" i="2" s="1"/>
  <c r="J419" i="2" s="1"/>
  <c r="K419" i="2"/>
  <c r="D419" i="2"/>
  <c r="E419" i="2"/>
  <c r="F419" i="2"/>
  <c r="A419" i="2"/>
  <c r="L419" i="2" l="1"/>
  <c r="M419" i="2"/>
  <c r="N419" i="2" s="1"/>
  <c r="H418" i="2"/>
  <c r="I418" i="2"/>
  <c r="J418" i="2"/>
  <c r="K418" i="2"/>
  <c r="L418" i="2"/>
  <c r="M418" i="2"/>
  <c r="N418" i="2"/>
  <c r="D418" i="2"/>
  <c r="E418" i="2"/>
  <c r="F418" i="2"/>
  <c r="A418" i="2"/>
  <c r="H417" i="2" l="1"/>
  <c r="I417" i="2" s="1"/>
  <c r="J417" i="2" s="1"/>
  <c r="D417" i="2"/>
  <c r="E417" i="2"/>
  <c r="F417" i="2"/>
  <c r="A417" i="2"/>
  <c r="K417" i="2" l="1"/>
  <c r="L417" i="2"/>
  <c r="M417" i="2"/>
  <c r="N417" i="2"/>
  <c r="H416" i="2"/>
  <c r="I416" i="2"/>
  <c r="J416" i="2"/>
  <c r="K416" i="2"/>
  <c r="L416" i="2"/>
  <c r="M416" i="2"/>
  <c r="N416" i="2" s="1"/>
  <c r="D416" i="2"/>
  <c r="E416" i="2"/>
  <c r="F416" i="2"/>
  <c r="A416" i="2"/>
  <c r="H415" i="2" l="1"/>
  <c r="I415" i="2"/>
  <c r="J415" i="2" s="1"/>
  <c r="K415" i="2"/>
  <c r="D415" i="2"/>
  <c r="E415" i="2"/>
  <c r="F415" i="2"/>
  <c r="A415" i="2"/>
  <c r="L415" i="2" l="1"/>
  <c r="M415" i="2"/>
  <c r="N415" i="2" s="1"/>
  <c r="H414" i="2"/>
  <c r="I414" i="2"/>
  <c r="J414" i="2" s="1"/>
  <c r="D414" i="2"/>
  <c r="E414" i="2"/>
  <c r="F414" i="2"/>
  <c r="A414" i="2"/>
  <c r="M414" i="2" l="1"/>
  <c r="N414" i="2" s="1"/>
  <c r="K414" i="2"/>
  <c r="L414" i="2"/>
  <c r="H413" i="2"/>
  <c r="I413" i="2"/>
  <c r="J413" i="2" s="1"/>
  <c r="K413" i="2"/>
  <c r="D413" i="2"/>
  <c r="E413" i="2"/>
  <c r="F413" i="2"/>
  <c r="A413" i="2"/>
  <c r="L413" i="2" l="1"/>
  <c r="M413" i="2"/>
  <c r="N413" i="2" s="1"/>
  <c r="H412" i="2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<sst xmlns="http://schemas.openxmlformats.org/spreadsheetml/2006/main" count="38" uniqueCount="18">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</sst>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34"/>
  <sheetViews>
    <sheetView tabSelected="1" zoomScale="150" zoomScaleNormal="150" zoomScalePageLayoutView="150" workbookViewId="0">
      <pane xSplit="2" ySplit="6" topLeftCell="C410" activePane="bottomRight" state="frozen"/>
      <selection pane="topRight"/>
      <selection pane="bottomLeft"/>
      <selection pane="bottomRight" activeCell="A433" sqref="A433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  <row r="413" spans="1:14" x14ac:dyDescent="0.2">
      <c r="A413">
        <f t="shared" ref="A413:A414" si="321">MONTH(B413)</f>
        <v>11</v>
      </c>
      <c r="B413" s="29">
        <v>42675</v>
      </c>
      <c r="C413" s="33">
        <v>1422.6120000000001</v>
      </c>
      <c r="D413" s="12" t="str">
        <f t="shared" ref="D413:D414" si="322">IF(OR($A413=3,$A413=6,$A413=9,$A413=12),SUM(C411:C413),"")</f>
        <v/>
      </c>
      <c r="E413" s="8">
        <f t="shared" ref="E413:E414" si="323">IF(MONTH($B413)=1,C413,C413+E412)</f>
        <v>18609.067999999999</v>
      </c>
      <c r="F413" s="8">
        <f t="shared" ref="F413:F414" si="324">SUM(C402:C413)</f>
        <v>20225.725000000002</v>
      </c>
      <c r="G413" s="33">
        <v>16029.642</v>
      </c>
      <c r="H413" s="19">
        <f t="shared" ref="H413:H414" si="325">AVERAGE(G411:G413)</f>
        <v>15657.491333333333</v>
      </c>
      <c r="I413" s="14">
        <f t="shared" ref="I413:I414" si="326">H413-H412</f>
        <v>362.4326666666675</v>
      </c>
      <c r="J413" s="19">
        <f t="shared" ref="J413:J414" si="327">C413-I413</f>
        <v>1060.1793333333326</v>
      </c>
      <c r="K413" s="12" t="str">
        <f t="shared" ref="K413:K414" si="328">IF(OR($A413=3,$A413=6,$A413=9,$A413=12),SUM(J411:J413),"")</f>
        <v/>
      </c>
      <c r="L413" s="8">
        <f t="shared" ref="L413:L414" si="329">IF(MONTH($B413)=1,J413,J413+L412)</f>
        <v>17184.693666666666</v>
      </c>
      <c r="M413" s="23">
        <f t="shared" ref="M413:M414" si="330">SUM(J402:J413)</f>
        <v>18305.612999999998</v>
      </c>
      <c r="N413" s="32">
        <f t="shared" ref="N413:N414" si="331">H413/M413</f>
        <v>0.85533826883226116</v>
      </c>
    </row>
    <row r="414" spans="1:14" x14ac:dyDescent="0.2">
      <c r="A414">
        <f t="shared" si="321"/>
        <v>12</v>
      </c>
      <c r="B414" s="29">
        <v>42705</v>
      </c>
      <c r="C414" s="33">
        <v>1574.354</v>
      </c>
      <c r="D414" s="12">
        <f t="shared" si="322"/>
        <v>4840.4340000000002</v>
      </c>
      <c r="E414" s="8">
        <f t="shared" si="323"/>
        <v>20183.421999999999</v>
      </c>
      <c r="F414" s="8">
        <f t="shared" si="324"/>
        <v>20183.421999999999</v>
      </c>
      <c r="G414" s="33">
        <v>15582.871999999999</v>
      </c>
      <c r="H414" s="19">
        <f t="shared" si="325"/>
        <v>15755.642666666667</v>
      </c>
      <c r="I414" s="14">
        <f t="shared" si="326"/>
        <v>98.151333333333241</v>
      </c>
      <c r="J414" s="19">
        <f t="shared" si="327"/>
        <v>1476.2026666666668</v>
      </c>
      <c r="K414" s="12">
        <f t="shared" si="328"/>
        <v>4083.8826666666655</v>
      </c>
      <c r="L414" s="8">
        <f t="shared" si="329"/>
        <v>18660.896333333334</v>
      </c>
      <c r="M414" s="23">
        <f t="shared" si="330"/>
        <v>18660.896333333334</v>
      </c>
      <c r="N414" s="32">
        <f t="shared" si="331"/>
        <v>0.84431328405822015</v>
      </c>
    </row>
    <row r="415" spans="1:14" x14ac:dyDescent="0.2">
      <c r="A415">
        <f t="shared" ref="A415:A416" si="332">MONTH(B415)</f>
        <v>1</v>
      </c>
      <c r="B415" s="29">
        <v>42736</v>
      </c>
      <c r="C415" s="33">
        <v>1503.68</v>
      </c>
      <c r="D415" s="12" t="str">
        <f t="shared" ref="D415:D416" si="333">IF(OR($A415=3,$A415=6,$A415=9,$A415=12),SUM(C413:C415),"")</f>
        <v/>
      </c>
      <c r="E415" s="8">
        <f t="shared" ref="E415:E416" si="334">IF(MONTH($B415)=1,C415,C415+E414)</f>
        <v>1503.68</v>
      </c>
      <c r="F415" s="8">
        <f t="shared" ref="F415:F416" si="335">SUM(C404:C415)</f>
        <v>19925.038</v>
      </c>
      <c r="G415" s="33">
        <v>16490.617999999999</v>
      </c>
      <c r="H415" s="19">
        <f t="shared" ref="H415:H416" si="336">AVERAGE(G413:G415)</f>
        <v>16034.377333333332</v>
      </c>
      <c r="I415" s="14">
        <f t="shared" ref="I415:I416" si="337">H415-H414</f>
        <v>278.73466666666536</v>
      </c>
      <c r="J415" s="19">
        <f t="shared" ref="J415:J416" si="338">C415-I415</f>
        <v>1224.9453333333347</v>
      </c>
      <c r="K415" s="12" t="str">
        <f t="shared" ref="K415:K416" si="339">IF(OR($A415=3,$A415=6,$A415=9,$A415=12),SUM(J413:J415),"")</f>
        <v/>
      </c>
      <c r="L415" s="8">
        <f t="shared" ref="L415:L416" si="340">IF(MONTH($B415)=1,J415,J415+L414)</f>
        <v>1224.9453333333347</v>
      </c>
      <c r="M415" s="23">
        <f t="shared" ref="M415:M416" si="341">SUM(J404:J415)</f>
        <v>18644.838000000003</v>
      </c>
      <c r="N415" s="32">
        <f t="shared" ref="N415:N416" si="342">H415/M415</f>
        <v>0.85999016635775161</v>
      </c>
    </row>
    <row r="416" spans="1:14" x14ac:dyDescent="0.2">
      <c r="A416">
        <f t="shared" si="332"/>
        <v>2</v>
      </c>
      <c r="B416" s="29">
        <v>42767</v>
      </c>
      <c r="C416" s="33">
        <v>1186.2929999999999</v>
      </c>
      <c r="D416" s="12" t="str">
        <f t="shared" si="333"/>
        <v/>
      </c>
      <c r="E416" s="8">
        <f t="shared" si="334"/>
        <v>2689.973</v>
      </c>
      <c r="F416" s="8">
        <f t="shared" si="335"/>
        <v>19580.502</v>
      </c>
      <c r="G416" s="33">
        <v>16249.656000000001</v>
      </c>
      <c r="H416" s="19">
        <f t="shared" si="336"/>
        <v>16107.715333333334</v>
      </c>
      <c r="I416" s="14">
        <f t="shared" si="337"/>
        <v>73.338000000001557</v>
      </c>
      <c r="J416" s="19">
        <f t="shared" si="338"/>
        <v>1112.9549999999983</v>
      </c>
      <c r="K416" s="12" t="str">
        <f t="shared" si="339"/>
        <v/>
      </c>
      <c r="L416" s="8">
        <f t="shared" si="340"/>
        <v>2337.900333333333</v>
      </c>
      <c r="M416" s="23">
        <f t="shared" si="341"/>
        <v>18515.941666666666</v>
      </c>
      <c r="N416" s="32">
        <f t="shared" si="342"/>
        <v>0.86993767982814818</v>
      </c>
    </row>
    <row r="417" spans="1:14" x14ac:dyDescent="0.2">
      <c r="A417">
        <f t="shared" ref="A417:A418" si="343">MONTH(B417)</f>
        <v>3</v>
      </c>
      <c r="B417" s="29">
        <v>42795</v>
      </c>
      <c r="C417" s="33">
        <v>1464.5160000000001</v>
      </c>
      <c r="D417" s="12">
        <f t="shared" ref="D417:D418" si="344">IF(OR($A417=3,$A417=6,$A417=9,$A417=12),SUM(C415:C417),"")</f>
        <v>4154.4889999999996</v>
      </c>
      <c r="E417" s="8">
        <f t="shared" ref="E417:E418" si="345">IF(MONTH($B417)=1,C417,C417+E416)</f>
        <v>4154.4889999999996</v>
      </c>
      <c r="F417" s="8">
        <f t="shared" ref="F417:F418" si="346">SUM(C406:C417)</f>
        <v>19526.855</v>
      </c>
      <c r="G417" s="33">
        <v>16439.39</v>
      </c>
      <c r="H417" s="19">
        <f t="shared" ref="H417:H418" si="347">AVERAGE(G415:G417)</f>
        <v>16393.221333333331</v>
      </c>
      <c r="I417" s="14">
        <f t="shared" ref="I417:I418" si="348">H417-H416</f>
        <v>285.50599999999758</v>
      </c>
      <c r="J417" s="19">
        <f t="shared" ref="J417:J418" si="349">C417-I417</f>
        <v>1179.0100000000025</v>
      </c>
      <c r="K417" s="12">
        <f t="shared" ref="K417:K418" si="350">IF(OR($A417=3,$A417=6,$A417=9,$A417=12),SUM(J415:J417),"")</f>
        <v>3516.9103333333355</v>
      </c>
      <c r="L417" s="8">
        <f t="shared" ref="L417:L418" si="351">IF(MONTH($B417)=1,J417,J417+L416)</f>
        <v>3516.9103333333355</v>
      </c>
      <c r="M417" s="23">
        <f t="shared" ref="M417:M418" si="352">SUM(J406:J417)</f>
        <v>18437.004000000001</v>
      </c>
      <c r="N417" s="32">
        <f t="shared" ref="N417:N418" si="353">H417/M417</f>
        <v>0.88914778850909459</v>
      </c>
    </row>
    <row r="418" spans="1:14" x14ac:dyDescent="0.2">
      <c r="A418">
        <f t="shared" si="343"/>
        <v>4</v>
      </c>
      <c r="B418" s="29">
        <v>42826</v>
      </c>
      <c r="C418" s="33">
        <v>1572.076</v>
      </c>
      <c r="D418" s="12" t="str">
        <f t="shared" si="344"/>
        <v/>
      </c>
      <c r="E418" s="8">
        <f t="shared" si="345"/>
        <v>5726.5649999999996</v>
      </c>
      <c r="F418" s="8">
        <f t="shared" si="346"/>
        <v>19427.351000000002</v>
      </c>
      <c r="G418" s="33">
        <v>15513.366</v>
      </c>
      <c r="H418" s="19">
        <f t="shared" si="347"/>
        <v>16067.470666666668</v>
      </c>
      <c r="I418" s="14">
        <f t="shared" si="348"/>
        <v>-325.75066666666316</v>
      </c>
      <c r="J418" s="19">
        <f t="shared" si="349"/>
        <v>1897.8266666666632</v>
      </c>
      <c r="K418" s="12" t="str">
        <f t="shared" si="350"/>
        <v/>
      </c>
      <c r="L418" s="8">
        <f t="shared" si="351"/>
        <v>5414.7369999999992</v>
      </c>
      <c r="M418" s="23">
        <f t="shared" si="352"/>
        <v>18656.031666666666</v>
      </c>
      <c r="N418" s="32">
        <f t="shared" si="353"/>
        <v>0.86124803783298332</v>
      </c>
    </row>
    <row r="419" spans="1:14" x14ac:dyDescent="0.2">
      <c r="A419">
        <f t="shared" ref="A419:A420" si="354">MONTH(B419)</f>
        <v>5</v>
      </c>
      <c r="B419" s="29">
        <v>42856</v>
      </c>
      <c r="C419" s="33">
        <v>1381.3</v>
      </c>
      <c r="D419" s="12" t="str">
        <f t="shared" ref="D419:D420" si="355">IF(OR($A419=3,$A419=6,$A419=9,$A419=12),SUM(C417:C419),"")</f>
        <v/>
      </c>
      <c r="E419" s="8">
        <f t="shared" ref="E419:E420" si="356">IF(MONTH($B419)=1,C419,C419+E418)</f>
        <v>7107.8649999999998</v>
      </c>
      <c r="F419" s="8">
        <f t="shared" ref="F419:F420" si="357">SUM(C408:C419)</f>
        <v>19219.522999999997</v>
      </c>
      <c r="G419" s="33">
        <v>15039.684999999999</v>
      </c>
      <c r="H419" s="19">
        <f t="shared" ref="H419:H420" si="358">AVERAGE(G417:G419)</f>
        <v>15664.146999999999</v>
      </c>
      <c r="I419" s="14">
        <f t="shared" ref="I419:I420" si="359">H419-H418</f>
        <v>-403.32366666666894</v>
      </c>
      <c r="J419" s="19">
        <f t="shared" ref="J419:J420" si="360">C419-I419</f>
        <v>1784.6236666666689</v>
      </c>
      <c r="K419" s="12" t="str">
        <f t="shared" ref="K419:K420" si="361">IF(OR($A419=3,$A419=6,$A419=9,$A419=12),SUM(J417:J419),"")</f>
        <v/>
      </c>
      <c r="L419" s="8">
        <f t="shared" ref="L419:L420" si="362">IF(MONTH($B419)=1,J419,J419+L418)</f>
        <v>7199.3606666666683</v>
      </c>
      <c r="M419" s="23">
        <f t="shared" ref="M419:M420" si="363">SUM(J408:J419)</f>
        <v>18712.353000000003</v>
      </c>
      <c r="N419" s="32">
        <f t="shared" ref="N419:N420" si="364">H419/M419</f>
        <v>0.83710194009272898</v>
      </c>
    </row>
    <row r="420" spans="1:14" x14ac:dyDescent="0.2">
      <c r="A420">
        <f t="shared" si="354"/>
        <v>6</v>
      </c>
      <c r="B420" s="29">
        <v>42887</v>
      </c>
      <c r="C420" s="33">
        <v>1567.527</v>
      </c>
      <c r="D420" s="12">
        <f t="shared" si="355"/>
        <v>4520.9030000000002</v>
      </c>
      <c r="E420" s="8">
        <f t="shared" si="356"/>
        <v>8675.3919999999998</v>
      </c>
      <c r="F420" s="8">
        <f t="shared" si="357"/>
        <v>19061.343999999997</v>
      </c>
      <c r="G420" s="33">
        <v>14651.08</v>
      </c>
      <c r="H420" s="19">
        <f t="shared" si="358"/>
        <v>15068.043666666666</v>
      </c>
      <c r="I420" s="14">
        <f t="shared" si="359"/>
        <v>-596.10333333333256</v>
      </c>
      <c r="J420" s="19">
        <f t="shared" si="360"/>
        <v>2163.6303333333326</v>
      </c>
      <c r="K420" s="12">
        <f t="shared" si="361"/>
        <v>5846.0806666666649</v>
      </c>
      <c r="L420" s="8">
        <f t="shared" si="362"/>
        <v>9362.9910000000018</v>
      </c>
      <c r="M420" s="23">
        <f t="shared" si="363"/>
        <v>18906.545666666665</v>
      </c>
      <c r="N420" s="32">
        <f t="shared" si="364"/>
        <v>0.79697497006195583</v>
      </c>
    </row>
    <row r="421" spans="1:14" x14ac:dyDescent="0.2">
      <c r="A421">
        <f t="shared" ref="A421:A422" si="365">MONTH(B421)</f>
        <v>7</v>
      </c>
      <c r="B421" s="29">
        <v>42917</v>
      </c>
      <c r="C421" s="33">
        <v>1216.971</v>
      </c>
      <c r="D421" s="12" t="str">
        <f t="shared" ref="D421:D422" si="366">IF(OR($A421=3,$A421=6,$A421=9,$A421=12),SUM(C419:C421),"")</f>
        <v/>
      </c>
      <c r="E421" s="8">
        <f t="shared" ref="E421:E422" si="367">IF(MONTH($B421)=1,C421,C421+E420)</f>
        <v>9892.3629999999994</v>
      </c>
      <c r="F421" s="8">
        <f t="shared" ref="F421:F422" si="368">SUM(C410:C421)</f>
        <v>18379.541000000001</v>
      </c>
      <c r="G421" s="33">
        <v>14819.223</v>
      </c>
      <c r="H421" s="19">
        <f t="shared" ref="H421:H422" si="369">AVERAGE(G419:G421)</f>
        <v>14836.662666666665</v>
      </c>
      <c r="I421" s="14">
        <f t="shared" ref="I421:I422" si="370">H421-H420</f>
        <v>-231.38100000000122</v>
      </c>
      <c r="J421" s="19">
        <f t="shared" ref="J421:J422" si="371">C421-I421</f>
        <v>1448.3520000000012</v>
      </c>
      <c r="K421" s="12" t="str">
        <f t="shared" ref="K421:K422" si="372">IF(OR($A421=3,$A421=6,$A421=9,$A421=12),SUM(J419:J421),"")</f>
        <v/>
      </c>
      <c r="L421" s="8">
        <f t="shared" ref="L421:L422" si="373">IF(MONTH($B421)=1,J421,J421+L420)</f>
        <v>10811.343000000003</v>
      </c>
      <c r="M421" s="23">
        <f t="shared" ref="M421:M422" si="374">SUM(J410:J421)</f>
        <v>18308.316000000003</v>
      </c>
      <c r="N421" s="32">
        <f t="shared" ref="N421:N422" si="375">H421/M421</f>
        <v>0.81037833663492931</v>
      </c>
    </row>
    <row r="422" spans="1:14" x14ac:dyDescent="0.2">
      <c r="A422">
        <f t="shared" si="365"/>
        <v>8</v>
      </c>
      <c r="B422" s="29">
        <v>42948</v>
      </c>
      <c r="C422" s="33">
        <v>1613.1369999999999</v>
      </c>
      <c r="D422" s="12" t="str">
        <f t="shared" si="366"/>
        <v/>
      </c>
      <c r="E422" s="8">
        <f t="shared" si="367"/>
        <v>11505.5</v>
      </c>
      <c r="F422" s="8">
        <f t="shared" si="368"/>
        <v>18189.511999999999</v>
      </c>
      <c r="G422" s="33">
        <v>14589.367</v>
      </c>
      <c r="H422" s="19">
        <f t="shared" si="369"/>
        <v>14686.556666666665</v>
      </c>
      <c r="I422" s="14">
        <f t="shared" si="370"/>
        <v>-150.10599999999977</v>
      </c>
      <c r="J422" s="19">
        <f t="shared" si="371"/>
        <v>1763.2429999999997</v>
      </c>
      <c r="K422" s="12" t="str">
        <f t="shared" si="372"/>
        <v/>
      </c>
      <c r="L422" s="8">
        <f t="shared" si="373"/>
        <v>12574.586000000003</v>
      </c>
      <c r="M422" s="23">
        <f t="shared" si="374"/>
        <v>18278.867000000002</v>
      </c>
      <c r="N422" s="32">
        <f t="shared" si="375"/>
        <v>0.80347193656295346</v>
      </c>
    </row>
    <row r="423" spans="1:14" x14ac:dyDescent="0.2">
      <c r="A423">
        <f t="shared" ref="A423:A424" si="376">MONTH(B423)</f>
        <v>9</v>
      </c>
      <c r="B423" s="29">
        <v>42979</v>
      </c>
      <c r="C423" s="33">
        <v>1398.9469999999999</v>
      </c>
      <c r="D423" s="12">
        <f t="shared" ref="D423:D424" si="377">IF(OR($A423=3,$A423=6,$A423=9,$A423=12),SUM(C421:C423),"")</f>
        <v>4229.0550000000003</v>
      </c>
      <c r="E423" s="8">
        <f t="shared" ref="E423:E424" si="378">IF(MONTH($B423)=1,C423,C423+E422)</f>
        <v>12904.447</v>
      </c>
      <c r="F423" s="8">
        <f t="shared" ref="F423:F424" si="379">SUM(C412:C423)</f>
        <v>17744.880999999998</v>
      </c>
      <c r="G423" s="33">
        <v>14153.337</v>
      </c>
      <c r="H423" s="19">
        <f t="shared" ref="H423:H424" si="380">AVERAGE(G421:G423)</f>
        <v>14520.642333333331</v>
      </c>
      <c r="I423" s="14">
        <f t="shared" ref="I423:I424" si="381">H423-H422</f>
        <v>-165.91433333333407</v>
      </c>
      <c r="J423" s="19">
        <f t="shared" ref="J423:J424" si="382">C423-I423</f>
        <v>1564.861333333334</v>
      </c>
      <c r="K423" s="12">
        <f t="shared" ref="K423:K424" si="383">IF(OR($A423=3,$A423=6,$A423=9,$A423=12),SUM(J421:J423),"")</f>
        <v>4776.4563333333354</v>
      </c>
      <c r="L423" s="8">
        <f t="shared" ref="L423:L424" si="384">IF(MONTH($B423)=1,J423,J423+L422)</f>
        <v>14139.447333333337</v>
      </c>
      <c r="M423" s="23">
        <f t="shared" ref="M423:M424" si="385">SUM(J412:J423)</f>
        <v>18223.330000000002</v>
      </c>
      <c r="N423" s="32">
        <f t="shared" ref="N423:N424" si="386">H423/M423</f>
        <v>0.79681607770551977</v>
      </c>
    </row>
    <row r="424" spans="1:14" x14ac:dyDescent="0.2">
      <c r="A424">
        <f t="shared" si="376"/>
        <v>10</v>
      </c>
      <c r="B424" s="29">
        <v>43009</v>
      </c>
      <c r="C424" s="33">
        <v>1399.4010000000001</v>
      </c>
      <c r="D424" s="12" t="str">
        <f t="shared" si="377"/>
        <v/>
      </c>
      <c r="E424" s="8">
        <f t="shared" si="378"/>
        <v>14303.848</v>
      </c>
      <c r="F424" s="8">
        <f t="shared" si="379"/>
        <v>17300.813999999998</v>
      </c>
      <c r="G424" s="33">
        <v>14087.273999999999</v>
      </c>
      <c r="H424" s="19">
        <f t="shared" si="380"/>
        <v>14276.659333333331</v>
      </c>
      <c r="I424" s="14">
        <f t="shared" si="381"/>
        <v>-243.98300000000017</v>
      </c>
      <c r="J424" s="19">
        <f t="shared" si="382"/>
        <v>1643.3840000000002</v>
      </c>
      <c r="K424" s="12" t="str">
        <f t="shared" si="383"/>
        <v/>
      </c>
      <c r="L424" s="8">
        <f t="shared" si="384"/>
        <v>15782.831333333337</v>
      </c>
      <c r="M424" s="23">
        <f t="shared" si="385"/>
        <v>18319.213333333337</v>
      </c>
      <c r="N424" s="32">
        <f t="shared" si="386"/>
        <v>0.77932709628724939</v>
      </c>
    </row>
    <row r="425" spans="1:14" x14ac:dyDescent="0.2">
      <c r="A425">
        <f t="shared" ref="A425:A426" si="387">MONTH(B425)</f>
        <v>11</v>
      </c>
      <c r="B425" s="29">
        <v>43040</v>
      </c>
      <c r="C425" s="33">
        <v>1297.0129999999999</v>
      </c>
      <c r="D425" s="12" t="str">
        <f t="shared" ref="D425:D426" si="388">IF(OR($A425=3,$A425=6,$A425=9,$A425=12),SUM(C423:C425),"")</f>
        <v/>
      </c>
      <c r="E425" s="8">
        <f t="shared" ref="E425:E426" si="389">IF(MONTH($B425)=1,C425,C425+E424)</f>
        <v>15600.861000000001</v>
      </c>
      <c r="F425" s="8">
        <f t="shared" ref="F425:F426" si="390">SUM(C414:C425)</f>
        <v>17175.215</v>
      </c>
      <c r="G425" s="33">
        <v>13763.628000000001</v>
      </c>
      <c r="H425" s="19">
        <f t="shared" ref="H425:H426" si="391">AVERAGE(G423:G425)</f>
        <v>14001.413</v>
      </c>
      <c r="I425" s="14">
        <f t="shared" ref="I425:I426" si="392">H425-H424</f>
        <v>-275.24633333333077</v>
      </c>
      <c r="J425" s="19">
        <f t="shared" ref="J425:J426" si="393">C425-I425</f>
        <v>1572.2593333333307</v>
      </c>
      <c r="K425" s="12" t="str">
        <f t="shared" ref="K425:K426" si="394">IF(OR($A425=3,$A425=6,$A425=9,$A425=12),SUM(J423:J425),"")</f>
        <v/>
      </c>
      <c r="L425" s="8">
        <f t="shared" ref="L425:L426" si="395">IF(MONTH($B425)=1,J425,J425+L424)</f>
        <v>17355.090666666667</v>
      </c>
      <c r="M425" s="23">
        <f t="shared" ref="M425:M426" si="396">SUM(J414:J425)</f>
        <v>18831.293333333335</v>
      </c>
      <c r="N425" s="32">
        <f t="shared" ref="N425:N426" si="397">H425/M425</f>
        <v>0.74351839526688546</v>
      </c>
    </row>
    <row r="426" spans="1:14" x14ac:dyDescent="0.2">
      <c r="A426">
        <f t="shared" si="387"/>
        <v>12</v>
      </c>
      <c r="B426" s="29">
        <v>43070</v>
      </c>
      <c r="C426" s="33">
        <v>1256.018</v>
      </c>
      <c r="D426" s="12">
        <f t="shared" si="388"/>
        <v>3952.4319999999998</v>
      </c>
      <c r="E426" s="8">
        <f t="shared" si="389"/>
        <v>16856.879000000001</v>
      </c>
      <c r="F426" s="8">
        <f t="shared" si="390"/>
        <v>16856.879000000001</v>
      </c>
      <c r="G426" s="33">
        <v>13912.986999999999</v>
      </c>
      <c r="H426" s="19">
        <f t="shared" si="391"/>
        <v>13921.296333333334</v>
      </c>
      <c r="I426" s="14">
        <f t="shared" si="392"/>
        <v>-80.116666666666788</v>
      </c>
      <c r="J426" s="19">
        <f t="shared" si="393"/>
        <v>1336.1346666666668</v>
      </c>
      <c r="K426" s="12">
        <f t="shared" si="394"/>
        <v>4551.7779999999975</v>
      </c>
      <c r="L426" s="8">
        <f t="shared" si="395"/>
        <v>18691.225333333336</v>
      </c>
      <c r="M426" s="23">
        <f t="shared" si="396"/>
        <v>18691.225333333336</v>
      </c>
      <c r="N426" s="32">
        <f t="shared" si="397"/>
        <v>0.74480383629566205</v>
      </c>
    </row>
    <row r="427" spans="1:14" x14ac:dyDescent="0.2">
      <c r="A427">
        <f t="shared" ref="A427:A428" si="398">MONTH(B427)</f>
        <v>1</v>
      </c>
      <c r="B427" s="29">
        <v>43101</v>
      </c>
      <c r="C427" s="33">
        <v>1219.9449999999999</v>
      </c>
      <c r="D427" s="12" t="str">
        <f t="shared" ref="D427:D428" si="399">IF(OR($A427=3,$A427=6,$A427=9,$A427=12),SUM(C425:C427),"")</f>
        <v/>
      </c>
      <c r="E427" s="8">
        <f t="shared" ref="E427:E428" si="400">IF(MONTH($B427)=1,C427,C427+E426)</f>
        <v>1219.9449999999999</v>
      </c>
      <c r="F427" s="8">
        <f t="shared" ref="F427:F428" si="401">SUM(C416:C427)</f>
        <v>16573.144</v>
      </c>
      <c r="G427" s="33">
        <v>13785.974</v>
      </c>
      <c r="H427" s="19">
        <f t="shared" ref="H427:H428" si="402">AVERAGE(G425:G427)</f>
        <v>13820.862999999999</v>
      </c>
      <c r="I427" s="14">
        <f t="shared" ref="I427:I428" si="403">H427-H426</f>
        <v>-100.4333333333343</v>
      </c>
      <c r="J427" s="19">
        <f t="shared" ref="J427:J428" si="404">C427-I427</f>
        <v>1320.3783333333342</v>
      </c>
      <c r="K427" s="12" t="str">
        <f t="shared" ref="K427:K428" si="405">IF(OR($A427=3,$A427=6,$A427=9,$A427=12),SUM(J425:J427),"")</f>
        <v/>
      </c>
      <c r="L427" s="8">
        <f t="shared" ref="L427:L428" si="406">IF(MONTH($B427)=1,J427,J427+L426)</f>
        <v>1320.3783333333342</v>
      </c>
      <c r="M427" s="23">
        <f t="shared" ref="M427:M428" si="407">SUM(J416:J427)</f>
        <v>18786.658333333333</v>
      </c>
      <c r="N427" s="32">
        <f t="shared" ref="N427:N428" si="408">H427/M427</f>
        <v>0.73567436820190213</v>
      </c>
    </row>
    <row r="428" spans="1:14" x14ac:dyDescent="0.2">
      <c r="A428">
        <f t="shared" si="398"/>
        <v>2</v>
      </c>
      <c r="B428" s="29">
        <v>43132</v>
      </c>
      <c r="C428" s="33">
        <v>1336.681</v>
      </c>
      <c r="D428" s="12" t="str">
        <f t="shared" si="399"/>
        <v/>
      </c>
      <c r="E428" s="8">
        <f t="shared" si="400"/>
        <v>2556.6260000000002</v>
      </c>
      <c r="F428" s="8">
        <f t="shared" si="401"/>
        <v>16723.531999999999</v>
      </c>
      <c r="G428" s="33">
        <v>13491.63</v>
      </c>
      <c r="H428" s="19">
        <f t="shared" si="402"/>
        <v>13730.197</v>
      </c>
      <c r="I428" s="14">
        <f t="shared" si="403"/>
        <v>-90.665999999999258</v>
      </c>
      <c r="J428" s="19">
        <f t="shared" si="404"/>
        <v>1427.3469999999993</v>
      </c>
      <c r="K428" s="12" t="str">
        <f t="shared" si="405"/>
        <v/>
      </c>
      <c r="L428" s="8">
        <f t="shared" si="406"/>
        <v>2747.7253333333338</v>
      </c>
      <c r="M428" s="23">
        <f t="shared" si="407"/>
        <v>19101.050333333333</v>
      </c>
      <c r="N428" s="32">
        <f t="shared" si="408"/>
        <v>0.71881895290539954</v>
      </c>
    </row>
    <row r="429" spans="1:14" x14ac:dyDescent="0.2">
      <c r="A429">
        <f t="shared" ref="A429:A430" si="409">MONTH(B429)</f>
        <v>3</v>
      </c>
      <c r="B429" s="29">
        <v>43160</v>
      </c>
      <c r="C429" s="33">
        <v>1545.46</v>
      </c>
      <c r="D429" s="12">
        <f t="shared" ref="D429:D430" si="410">IF(OR($A429=3,$A429=6,$A429=9,$A429=12),SUM(C427:C429),"")</f>
        <v>4102.0860000000002</v>
      </c>
      <c r="E429" s="8">
        <f t="shared" ref="E429:E430" si="411">IF(MONTH($B429)=1,C429,C429+E428)</f>
        <v>4102.0860000000002</v>
      </c>
      <c r="F429" s="8">
        <f t="shared" ref="F429:F430" si="412">SUM(C418:C429)</f>
        <v>16804.475999999999</v>
      </c>
      <c r="G429" s="33">
        <v>13351.444</v>
      </c>
      <c r="H429" s="19">
        <f t="shared" ref="H429:H430" si="413">AVERAGE(G427:G429)</f>
        <v>13543.015999999998</v>
      </c>
      <c r="I429" s="14">
        <f t="shared" ref="I429:I430" si="414">H429-H428</f>
        <v>-187.18100000000231</v>
      </c>
      <c r="J429" s="19">
        <f t="shared" ref="J429:J430" si="415">C429-I429</f>
        <v>1732.6410000000024</v>
      </c>
      <c r="K429" s="12">
        <f t="shared" ref="K429:K430" si="416">IF(OR($A429=3,$A429=6,$A429=9,$A429=12),SUM(J427:J429),"")</f>
        <v>4480.3663333333361</v>
      </c>
      <c r="L429" s="8">
        <f t="shared" ref="L429:L430" si="417">IF(MONTH($B429)=1,J429,J429+L428)</f>
        <v>4480.3663333333361</v>
      </c>
      <c r="M429" s="23">
        <f t="shared" ref="M429:M430" si="418">SUM(J418:J429)</f>
        <v>19654.681333333334</v>
      </c>
      <c r="N429" s="32">
        <f t="shared" ref="N429:N430" si="419">H429/M429</f>
        <v>0.68904785431609805</v>
      </c>
    </row>
    <row r="430" spans="1:14" x14ac:dyDescent="0.2">
      <c r="A430">
        <f t="shared" si="409"/>
        <v>4</v>
      </c>
      <c r="B430" s="29">
        <v>43191</v>
      </c>
      <c r="C430" s="33">
        <v>1354.89</v>
      </c>
      <c r="D430" s="12" t="str">
        <f t="shared" si="410"/>
        <v/>
      </c>
      <c r="E430" s="8">
        <f t="shared" si="411"/>
        <v>5456.9760000000006</v>
      </c>
      <c r="F430" s="8">
        <f t="shared" si="412"/>
        <v>16587.29</v>
      </c>
      <c r="G430" s="33">
        <v>13065.924999999999</v>
      </c>
      <c r="H430" s="19">
        <f t="shared" si="413"/>
        <v>13302.999666666665</v>
      </c>
      <c r="I430" s="14">
        <f t="shared" si="414"/>
        <v>-240.01633333333302</v>
      </c>
      <c r="J430" s="19">
        <f t="shared" si="415"/>
        <v>1594.9063333333331</v>
      </c>
      <c r="K430" s="12" t="str">
        <f t="shared" si="416"/>
        <v/>
      </c>
      <c r="L430" s="8">
        <f t="shared" si="417"/>
        <v>6075.2726666666695</v>
      </c>
      <c r="M430" s="23">
        <f t="shared" si="418"/>
        <v>19351.761000000002</v>
      </c>
      <c r="N430" s="32">
        <f t="shared" si="419"/>
        <v>0.68743096127875203</v>
      </c>
    </row>
    <row r="431" spans="1:14" x14ac:dyDescent="0.2">
      <c r="A431">
        <f t="shared" ref="A431:A432" si="420">MONTH(B431)</f>
        <v>5</v>
      </c>
      <c r="B431" s="29">
        <v>43221</v>
      </c>
      <c r="C431" s="33">
        <v>1552.1849999999999</v>
      </c>
      <c r="D431" s="12" t="str">
        <f t="shared" ref="D431:D432" si="421">IF(OR($A431=3,$A431=6,$A431=9,$A431=12),SUM(C429:C431),"")</f>
        <v/>
      </c>
      <c r="E431" s="8">
        <f t="shared" ref="E431:E432" si="422">IF(MONTH($B431)=1,C431,C431+E430)</f>
        <v>7009.1610000000001</v>
      </c>
      <c r="F431" s="8">
        <f t="shared" ref="F431:F432" si="423">SUM(C420:C431)</f>
        <v>16758.174999999999</v>
      </c>
      <c r="G431" s="33">
        <v>12779.406000000001</v>
      </c>
      <c r="H431" s="19">
        <f t="shared" ref="H431:H432" si="424">AVERAGE(G429:G431)</f>
        <v>13065.591666666667</v>
      </c>
      <c r="I431" s="14">
        <f t="shared" ref="I431:I432" si="425">H431-H430</f>
        <v>-237.40799999999763</v>
      </c>
      <c r="J431" s="19">
        <f t="shared" ref="J431:J432" si="426">C431-I431</f>
        <v>1789.5929999999976</v>
      </c>
      <c r="K431" s="12" t="str">
        <f t="shared" ref="K431:K432" si="427">IF(OR($A431=3,$A431=6,$A431=9,$A431=12),SUM(J429:J431),"")</f>
        <v/>
      </c>
      <c r="L431" s="8">
        <f t="shared" ref="L431:L432" si="428">IF(MONTH($B431)=1,J431,J431+L430)</f>
        <v>7864.8656666666666</v>
      </c>
      <c r="M431" s="23">
        <f t="shared" ref="M431:M432" si="429">SUM(J420:J431)</f>
        <v>19356.730333333333</v>
      </c>
      <c r="N431" s="32">
        <f t="shared" ref="N431:N432" si="430">H431/M431</f>
        <v>0.6749896000858685</v>
      </c>
    </row>
    <row r="432" spans="1:14" x14ac:dyDescent="0.2">
      <c r="A432">
        <f t="shared" si="420"/>
        <v>6</v>
      </c>
      <c r="B432" s="29">
        <v>43252</v>
      </c>
      <c r="C432" s="33">
        <v>1510.1849999999999</v>
      </c>
      <c r="D432" s="12">
        <f t="shared" si="421"/>
        <v>4417.26</v>
      </c>
      <c r="E432" s="8">
        <f t="shared" si="422"/>
        <v>8519.3459999999995</v>
      </c>
      <c r="F432" s="8">
        <f t="shared" si="423"/>
        <v>16700.832999999999</v>
      </c>
      <c r="G432" s="33">
        <v>12743.683000000001</v>
      </c>
      <c r="H432" s="19">
        <f t="shared" si="424"/>
        <v>12863.004666666666</v>
      </c>
      <c r="I432" s="14">
        <f t="shared" si="425"/>
        <v>-202.58700000000135</v>
      </c>
      <c r="J432" s="19">
        <f t="shared" si="426"/>
        <v>1712.7720000000013</v>
      </c>
      <c r="K432" s="12">
        <f t="shared" si="427"/>
        <v>5097.2713333333322</v>
      </c>
      <c r="L432" s="8">
        <f t="shared" si="428"/>
        <v>9577.6376666666674</v>
      </c>
      <c r="M432" s="23">
        <f t="shared" si="429"/>
        <v>18905.871999999999</v>
      </c>
      <c r="N432" s="32">
        <f t="shared" si="430"/>
        <v>0.68037087454451539</v>
      </c>
    </row>
    <row r="433" spans="1:14" x14ac:dyDescent="0.2">
      <c r="A433">
        <f t="shared" ref="A433:A434" si="431">MONTH(B433)</f>
        <v>7</v>
      </c>
      <c r="B433" s="29">
        <v>43282</v>
      </c>
      <c r="C433" s="33">
        <v>1429.9880000000001</v>
      </c>
      <c r="D433" s="12" t="str">
        <f t="shared" ref="D433:D434" si="432">IF(OR($A433=3,$A433=6,$A433=9,$A433=12),SUM(C431:C433),"")</f>
        <v/>
      </c>
      <c r="E433" s="8">
        <f t="shared" ref="E433:E434" si="433">IF(MONTH($B433)=1,C433,C433+E432)</f>
        <v>9949.3339999999989</v>
      </c>
      <c r="F433" s="8">
        <f t="shared" ref="F433:F434" si="434">SUM(C422:C433)</f>
        <v>16913.849999999999</v>
      </c>
      <c r="G433" s="33">
        <v>12562.744000000001</v>
      </c>
      <c r="H433" s="19">
        <f t="shared" ref="H433:H434" si="435">AVERAGE(G431:G433)</f>
        <v>12695.277666666667</v>
      </c>
      <c r="I433" s="14">
        <f t="shared" ref="I433:I434" si="436">H433-H432</f>
        <v>-167.72699999999895</v>
      </c>
      <c r="J433" s="19">
        <f t="shared" ref="J433:J434" si="437">C433-I433</f>
        <v>1597.714999999999</v>
      </c>
      <c r="K433" s="12" t="str">
        <f t="shared" ref="K433:K434" si="438">IF(OR($A433=3,$A433=6,$A433=9,$A433=12),SUM(J431:J433),"")</f>
        <v/>
      </c>
      <c r="L433" s="8">
        <f t="shared" ref="L433:L434" si="439">IF(MONTH($B433)=1,J433,J433+L432)</f>
        <v>11175.352666666666</v>
      </c>
      <c r="M433" s="23">
        <f t="shared" ref="M433:M434" si="440">SUM(J422:J433)</f>
        <v>19055.234999999997</v>
      </c>
      <c r="N433" s="32">
        <f t="shared" ref="N433:N434" si="441">H433/M433</f>
        <v>0.66623569148670525</v>
      </c>
    </row>
    <row r="434" spans="1:14" x14ac:dyDescent="0.2">
      <c r="A434">
        <f t="shared" si="431"/>
        <v>8</v>
      </c>
      <c r="B434" s="29">
        <v>43313</v>
      </c>
      <c r="C434" s="33">
        <v>1742.9390000000001</v>
      </c>
      <c r="D434" s="12" t="str">
        <f t="shared" si="432"/>
        <v/>
      </c>
      <c r="E434" s="8">
        <f t="shared" si="433"/>
        <v>11692.272999999999</v>
      </c>
      <c r="F434" s="8">
        <f t="shared" si="434"/>
        <v>17043.651999999998</v>
      </c>
      <c r="G434" s="33">
        <v>12632.168</v>
      </c>
      <c r="H434" s="19">
        <f t="shared" si="435"/>
        <v>12646.198333333334</v>
      </c>
      <c r="I434" s="14">
        <f t="shared" si="436"/>
        <v>-49.079333333333125</v>
      </c>
      <c r="J434" s="19">
        <f t="shared" si="437"/>
        <v>1792.0183333333332</v>
      </c>
      <c r="K434" s="12" t="str">
        <f t="shared" si="438"/>
        <v/>
      </c>
      <c r="L434" s="8">
        <f t="shared" si="439"/>
        <v>12967.370999999999</v>
      </c>
      <c r="M434" s="23">
        <f t="shared" si="440"/>
        <v>19084.010333333332</v>
      </c>
      <c r="N434" s="32">
        <f t="shared" si="441"/>
        <v>0.66265937360370686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8" ma:contentTypeDescription="Create a new document." ma:contentTypeScope="" ma:versionID="ff4f77901f84bf1276fb2b83516d3b93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e4b1c02f3b71c11aef612b2c0f358828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b6d52c3-310a-4fb3-ac4f-cc9b2a01b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57ef28c-3c26-4c70-8f36-1ace2997ad58}" ma:internalName="TaxCatchAll" ma:showField="CatchAllData" ma:web="e4177619-1c59-44b7-8c94-32c9c558cf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00A1C0-68E5-490B-B7B9-F35F301D9A04}"/>
</file>

<file path=customXml/itemProps2.xml><?xml version="1.0" encoding="utf-8"?>
<ds:datastoreItem xmlns:ds="http://schemas.openxmlformats.org/officeDocument/2006/customXml" ds:itemID="{123394A1-620D-4BDD-A47C-91531804A9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2015-03-02T01:06:02Z</cp:lastPrinted>
  <dcterms:created xsi:type="dcterms:W3CDTF">2001-12-23T14:07:27Z</dcterms:created>
  <dcterms:modified xsi:type="dcterms:W3CDTF">2022-09-28T23:35:16Z</dcterms:modified>
</cp:coreProperties>
</file>