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41" i="2"/>
  <c r="F140" i="2" l="1"/>
  <c r="F139" i="2" l="1"/>
  <c r="F138" i="2" l="1"/>
  <c r="F142" i="2" l="1"/>
  <c r="F143" i="2"/>
  <c r="F144" i="2"/>
  <c r="F145" i="2"/>
  <c r="F146" i="2"/>
  <c r="F147" i="2"/>
  <c r="F148" i="2"/>
  <c r="F149" i="2"/>
  <c r="B142" i="2"/>
  <c r="B143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E139" i="2" l="1"/>
  <c r="K139" i="2"/>
  <c r="G131" i="2"/>
  <c r="K131" i="2" s="1"/>
  <c r="E132" i="2"/>
  <c r="F132" i="2" s="1"/>
  <c r="K140" i="2" l="1"/>
  <c r="E140" i="2"/>
  <c r="G132" i="2"/>
  <c r="K132" i="2" s="1"/>
  <c r="E133" i="2"/>
  <c r="F133" i="2" s="1"/>
  <c r="D142" i="2" l="1"/>
  <c r="K141" i="2"/>
  <c r="E141" i="2"/>
  <c r="G133" i="2"/>
  <c r="K133" i="2" s="1"/>
  <c r="E134" i="2"/>
  <c r="F134" i="2" s="1"/>
  <c r="G134" i="2" s="1"/>
  <c r="K134" i="2" s="1"/>
  <c r="D143" i="2" l="1"/>
  <c r="K142" i="2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<sst xmlns="http://schemas.openxmlformats.org/spreadsheetml/2006/main" count="87" uniqueCount="52">
  <si>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</si>
  <si>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</si>
  <si>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</si>
  <si>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</si>
  <si>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</si>
  <si>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</si>
  <si>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</si>
  <si>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</si>
  <si>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</si>
  <si>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</si>
  <si>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</si>
  <si>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</si>
  <si>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</si>
  <si>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</si>
  <si>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</si>
  <si>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</si>
  <si>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</si>
  <si>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</si>
  <si>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</si>
  <si>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</si>
  <si>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</si>
  <si>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</si>
  <si>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</si>
  <si>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</si>
  <si>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</si>
  <si>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</si>
  <si>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</si>
  <si>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</si>
  <si>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</si>
  <si>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</si>
  <si>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</si>
  <si>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</si>
  <si>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</si>
  <si>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</si>
  <si>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</si>
  <si>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</si>
  <si>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</si>
  <si>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</si>
  <si>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</si>
  <si>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</si>
  <si>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</si>
  <si>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</si>
  <si>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</si>
  <si>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</si>
  <si>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</si>
  <si>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</si>
  <si>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</si>
  <si>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</si>
  <si>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</si>
  <si>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2018 (19 YEARS)</t>
  </si>
  <si>
    <t>Choose a growth factor for Jan to Dec 2019.</t>
  </si>
  <si>
    <t>2019 YTD growth rate vs.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</si>
</sst>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1632"/>
        <c:axId val="211048640"/>
      </c:lineChart>
      <c:catAx>
        <c:axId val="48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4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4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2960"/>
        <c:axId val="211321984"/>
      </c:lineChart>
      <c:catAx>
        <c:axId val="594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3472"/>
        <c:axId val="211323712"/>
      </c:lineChart>
      <c:catAx>
        <c:axId val="594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3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1539.3786394586193</c:v>
                </c:pt>
                <c:pt idx="5">
                  <c:v>1598.8917487228373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3984"/>
        <c:axId val="211325440"/>
      </c:lineChart>
      <c:catAx>
        <c:axId val="594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3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544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94339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 formatCode="#,##0">
                  <c:v>1977.8503690901734</c:v>
                </c:pt>
                <c:pt idx="5" formatCode="#,##0">
                  <c:v>2096.5524561779794</c:v>
                </c:pt>
                <c:pt idx="6" formatCode="#,##0">
                  <c:v>1959.131810845184</c:v>
                </c:pt>
                <c:pt idx="7" formatCode="#,##0">
                  <c:v>2111.4039648839134</c:v>
                </c:pt>
                <c:pt idx="8" formatCode="#,##0">
                  <c:v>1851.2941416701092</c:v>
                </c:pt>
                <c:pt idx="9" formatCode="#,##0">
                  <c:v>1740.445324585228</c:v>
                </c:pt>
                <c:pt idx="10" formatCode="#,##0">
                  <c:v>1434.4086446117458</c:v>
                </c:pt>
                <c:pt idx="11" formatCode="#,##0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5008"/>
        <c:axId val="335110720"/>
      </c:lineChart>
      <c:catAx>
        <c:axId val="594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51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1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943500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50" activePane="bottomLeft" state="frozen"/>
      <selection pane="bottomLeft" activeCell="A153" sqref="A15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41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f t="shared" ref="B141:B149" si="49">C$137*(1+B$154)*Y77</f>
        <v>1539.3786394586193</v>
      </c>
      <c r="C142" s="12">
        <f t="shared" si="43"/>
        <v>17199.745639458619</v>
      </c>
      <c r="D142" s="10">
        <f t="shared" ref="D141:D149" si="50">D141+B142-F142</f>
        <v>12870.890270368447</v>
      </c>
      <c r="E142" s="13">
        <f t="shared" si="44"/>
        <v>-438.4717296315539</v>
      </c>
      <c r="F142" s="10">
        <f t="shared" ref="F141:F149" si="51">G$137*(1+F$154)*Z77</f>
        <v>1977.8503690901734</v>
      </c>
      <c r="G142" s="12">
        <f t="shared" si="47"/>
        <v>20840.493369090174</v>
      </c>
      <c r="H142" s="57"/>
      <c r="I142" s="57"/>
      <c r="J142" s="57"/>
      <c r="K142" s="54">
        <f t="shared" si="48"/>
        <v>0.61759047842207326</v>
      </c>
    </row>
    <row r="143" spans="1:11" x14ac:dyDescent="0.2">
      <c r="A143" s="1">
        <v>42156</v>
      </c>
      <c r="B143" s="10">
        <f t="shared" si="49"/>
        <v>1598.8917487228373</v>
      </c>
      <c r="C143" s="12">
        <f t="shared" si="43"/>
        <v>17254.692388181458</v>
      </c>
      <c r="D143" s="10">
        <f t="shared" si="50"/>
        <v>12373.229562913304</v>
      </c>
      <c r="E143" s="13">
        <f t="shared" si="44"/>
        <v>-497.66070745514298</v>
      </c>
      <c r="F143" s="10">
        <f t="shared" si="51"/>
        <v>2096.5524561779794</v>
      </c>
      <c r="G143" s="12">
        <f t="shared" si="47"/>
        <v>20707.416825268152</v>
      </c>
      <c r="H143" s="57"/>
      <c r="I143" s="57"/>
      <c r="J143" s="57"/>
      <c r="K143" s="54">
        <f t="shared" si="48"/>
        <v>0.5975264644219126</v>
      </c>
    </row>
    <row r="144" spans="1:11" x14ac:dyDescent="0.2">
      <c r="A144" s="1">
        <v>42186</v>
      </c>
      <c r="B144" s="10">
        <f t="shared" si="49"/>
        <v>1538.1116129994914</v>
      </c>
      <c r="C144" s="12">
        <f t="shared" si="43"/>
        <v>17383.313001180944</v>
      </c>
      <c r="D144" s="10">
        <f t="shared" si="50"/>
        <v>11952.209365067612</v>
      </c>
      <c r="E144" s="13">
        <f t="shared" si="44"/>
        <v>-421.02019784569165</v>
      </c>
      <c r="F144" s="10">
        <f t="shared" si="51"/>
        <v>1959.131810845184</v>
      </c>
      <c r="G144" s="12">
        <f t="shared" si="47"/>
        <v>20742.863969446669</v>
      </c>
      <c r="H144" s="57"/>
      <c r="I144" s="57"/>
      <c r="J144" s="57"/>
      <c r="K144" s="54">
        <f t="shared" si="48"/>
        <v>0.57620825083135552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17417.837566553608</v>
      </c>
      <c r="D145" s="10">
        <f t="shared" si="50"/>
        <v>11570.230965556362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20607.749267663916</v>
      </c>
      <c r="H145" s="57"/>
      <c r="I145" s="57"/>
      <c r="J145" s="57"/>
      <c r="K145" s="54">
        <f t="shared" si="48"/>
        <v>0.56145049201037556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17504.666797219852</v>
      </c>
      <c r="D146" s="10">
        <f t="shared" si="50"/>
        <v>11350.870054552497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20805.026409334027</v>
      </c>
      <c r="H146" s="57"/>
      <c r="I146" s="57"/>
      <c r="J146" s="57"/>
      <c r="K146" s="54">
        <f t="shared" si="48"/>
        <v>0.5455830639782322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17563.06522992413</v>
      </c>
      <c r="D147" s="10">
        <f t="shared" si="50"/>
        <v>11311.639162671545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20785.369400585918</v>
      </c>
      <c r="H147" s="57"/>
      <c r="I147" s="57"/>
      <c r="J147" s="57"/>
      <c r="K147" s="54">
        <f t="shared" si="48"/>
        <v>0.54421160118293022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17738.082579304559</v>
      </c>
      <c r="D148" s="10">
        <f t="shared" si="50"/>
        <v>11341.181867440229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20874.066045197662</v>
      </c>
      <c r="H148" s="57"/>
      <c r="I148" s="57"/>
      <c r="J148" s="57"/>
      <c r="K148" s="54">
        <f t="shared" si="48"/>
        <v>0.54331445741733719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17996.996294679284</v>
      </c>
      <c r="D149" s="10">
        <f t="shared" si="50"/>
        <v>11334.827708309207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21091.224919703411</v>
      </c>
      <c r="H149" s="57"/>
      <c r="I149" s="57"/>
      <c r="J149" s="57"/>
      <c r="K149" s="54">
        <f t="shared" si="48"/>
        <v>0.53741912816643556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51</v>
      </c>
      <c r="B152" s="64">
        <f>SUM(B138:B141)/SUM(B126:B129)-1</f>
        <v>-1.8736236507532866E-2</v>
      </c>
      <c r="C152" s="62"/>
      <c r="D152" s="63"/>
      <c r="E152" s="63"/>
      <c r="F152" s="64">
        <f>SUM(F138:F141)/SUM(F126:F129)-1</f>
        <v>-7.3839399163661223E-2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2019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50</v>
      </c>
      <c r="F159" s="57" t="s">
        <v>50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0" ma:contentTypeDescription="Create a new document." ma:contentTypeScope="" ma:versionID="059c67c7c973e1c7a1059e401bae752d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3097fa69f9637a22da41c92a2da555aa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53399-7DD4-44E2-A7FC-E6AC0B1940E2}"/>
</file>

<file path=customXml/itemProps2.xml><?xml version="1.0" encoding="utf-8"?>
<ds:datastoreItem xmlns:ds="http://schemas.openxmlformats.org/officeDocument/2006/customXml" ds:itemID="{B221C570-C09E-4D78-82E6-3C50A400DAB7}"/>
</file>

<file path=customXml/itemProps3.xml><?xml version="1.0" encoding="utf-8"?>
<ds:datastoreItem xmlns:ds="http://schemas.openxmlformats.org/officeDocument/2006/customXml" ds:itemID="{4EDA258D-F696-48B6-B610-3AACEFF08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2019-05-21T01:19:46Z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